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240" windowWidth="27795" windowHeight="12465" activeTab="4"/>
  </bookViews>
  <sheets>
    <sheet name="REKAPITULACIJA" sheetId="5" r:id="rId1"/>
    <sheet name="A" sheetId="1" r:id="rId2"/>
    <sheet name="B" sheetId="2" r:id="rId3"/>
    <sheet name="C" sheetId="3" r:id="rId4"/>
    <sheet name="D" sheetId="4" r:id="rId5"/>
  </sheets>
  <calcPr calcId="145621"/>
</workbook>
</file>

<file path=xl/calcChain.xml><?xml version="1.0" encoding="utf-8"?>
<calcChain xmlns="http://schemas.openxmlformats.org/spreadsheetml/2006/main">
  <c r="C45" i="4" l="1"/>
  <c r="C92" i="1" l="1"/>
  <c r="D13" i="5" l="1"/>
  <c r="H11" i="3" l="1"/>
  <c r="F66" i="4" l="1"/>
  <c r="F67" i="4"/>
  <c r="F68" i="4"/>
  <c r="F69" i="4"/>
  <c r="F65" i="4"/>
  <c r="E70" i="4" l="1"/>
  <c r="C11" i="5"/>
  <c r="C12" i="5" l="1"/>
  <c r="F34" i="2"/>
  <c r="E35" i="2" s="1"/>
  <c r="C9" i="5" l="1"/>
  <c r="E13" i="5"/>
  <c r="C10" i="5"/>
  <c r="C13" i="5" l="1"/>
  <c r="C23" i="4"/>
</calcChain>
</file>

<file path=xl/sharedStrings.xml><?xml version="1.0" encoding="utf-8"?>
<sst xmlns="http://schemas.openxmlformats.org/spreadsheetml/2006/main" count="338" uniqueCount="211">
  <si>
    <t>Red. Br.</t>
  </si>
  <si>
    <t>Rizici po objektima, opremi i zalihama</t>
  </si>
  <si>
    <t>A</t>
  </si>
  <si>
    <t>Rizik požara i nekih dr. opasnosti</t>
  </si>
  <si>
    <t>Građevinski objekti</t>
  </si>
  <si>
    <t>1.a.</t>
  </si>
  <si>
    <t>1.e.</t>
  </si>
  <si>
    <t>Oprema, inventar i namještaj</t>
  </si>
  <si>
    <t>2.a.</t>
  </si>
  <si>
    <t>Zalihe robe</t>
  </si>
  <si>
    <t xml:space="preserve">Dopunski rizik poplave na I.rizik </t>
  </si>
  <si>
    <t>B</t>
  </si>
  <si>
    <t>Rizik provalne krađe i razbojstva</t>
  </si>
  <si>
    <t>C</t>
  </si>
  <si>
    <t>Rizik loma stakla</t>
  </si>
  <si>
    <t>D</t>
  </si>
  <si>
    <t>Rizik loma stroja</t>
  </si>
  <si>
    <t>Svi strojevi i aparati</t>
  </si>
  <si>
    <t>ZMK Grad, upravna zgrada, laboratorij i staklenici, ZMK Čibača, Rektorat, Kampus, Zgrada Sveučilišta u Dubrovniku - Ćira Carića 4, Dubrovnik, Odjel za ekonomiju i poslovnu ekonomiju, Institut za more i priobalje</t>
  </si>
  <si>
    <t>Oprema za EOP ( IT oprema )</t>
  </si>
  <si>
    <t>Sveukupno (A+B+C+D):</t>
  </si>
  <si>
    <t>Svota osiguranja u HRK</t>
  </si>
  <si>
    <t>Rektorat na adresi Branitelja Dubrovnika 29, Dubrovnik 
- Ljetnikovac Crijević Pucić u kojem je smješten rektorat (uredski prostor i vijećnica)</t>
  </si>
  <si>
    <t>Zavod za mediteranske kulture na adresi Dr. Ante Starčevića 145, Čibača, 20207 Mlini
- dvije zgrade (jedna 1920. druga 1965.) zidane građe ukupne površine 400 m2 u kojoj se nalaze servisni prostori u funkciji poljoprivrednog poligona, uredski prostori i staklenici</t>
  </si>
  <si>
    <t>Zavod za mediteranske kulture na adresi Marka Marojice 4, Dubrovnik
- dvije zgrade izgrađene oko 165. godine, zidane građe u kojima je smješten laboratorij, uredski prostor i staklenici</t>
  </si>
  <si>
    <t>Zgrada Sveučilišta u Dubrovniku na adresi Ćira Carića 4, Dubrovnik
- zgrada ukupne površine 6500 m2, u kojem se nalaze učionice/predavaonice, 2 amfiteatra, kabineti zidane građe</t>
  </si>
  <si>
    <t>Zgrada Sveučilišta u Dubrovniku na adresi Lapadska obala 7, Dubrovnik
- Villa Elisa, ukupne površine 2483 m2, u kojoj se nalaze učionice/predavaonice, amfiteatar, kabineti zidane građe,</t>
  </si>
  <si>
    <t>Institut za more i priobalje na adresi Kneza Damjana Jude 12, Dubrovnik
- dio tvrđave Sv. Ivana u kojem se nalaze laboratorij, akvarij i uredski prostori</t>
  </si>
  <si>
    <t>Sva oprema smještena u objektima Zavoda za mediteranske kulture na adresi Marka Marojice 4, Dubrovnik, prema evidenciji ugovaratelja</t>
  </si>
  <si>
    <t>Sva oprema smještena u objektima Zavoda za mediteranske kulture na adresi, Dr. Ante Starčevića 145, Čibača, 20207 Mlini, prema evidenciji ugovaratelja</t>
  </si>
  <si>
    <t>Sva oprema smještena u zgradi Rektorata na adresi Branitelja Dubrovnika 29, Dubrovnik, prema evidenciji ugovaratelja</t>
  </si>
  <si>
    <t>Sva oprema smještena u zgradi Sveučilišnog kampusa na adresi Branitelja Dubrovnika 41, Dubrovnik, prema evidenciji ugovaratelja</t>
  </si>
  <si>
    <t>Sva oprema smještena u zgradi Sveučilišta u Dubrovniku na adresi Ćira Carića 4, Dubrovnik, prema evidenciji ugovaratelja</t>
  </si>
  <si>
    <t>Sva oprema smještena zgradi Sveučilišta u Dubrovniku na adresi Lapadska obala 7, Dubrovnik, prema evidenciji ugovaratelja</t>
  </si>
  <si>
    <t>Sva oprema smještena u Institutu za more i priobalje na adresi Kneza Damjana Jude 12, Dubrovnik, prema evidenciji ugovaratelja</t>
  </si>
  <si>
    <t>Zalihe robe koja se nalazi u laboratoriju, staklenicima i skladištu Zavoda za mediteranske kulture na adresi Marka Marojice 4, Dubrovniku</t>
  </si>
  <si>
    <t>OSNOVNI RIZICI</t>
  </si>
  <si>
    <t>A.1.</t>
  </si>
  <si>
    <t>1. a)</t>
  </si>
  <si>
    <t>1. b)</t>
  </si>
  <si>
    <t>1. c)</t>
  </si>
  <si>
    <t>1. d)</t>
  </si>
  <si>
    <t>1. e)</t>
  </si>
  <si>
    <t>1. f)</t>
  </si>
  <si>
    <t>1. g)</t>
  </si>
  <si>
    <t>2. a)</t>
  </si>
  <si>
    <t>2. b)</t>
  </si>
  <si>
    <t>2. c)</t>
  </si>
  <si>
    <t>2. d)</t>
  </si>
  <si>
    <t>2. e)</t>
  </si>
  <si>
    <t>2. f)</t>
  </si>
  <si>
    <t>2. g)</t>
  </si>
  <si>
    <t>3. a)</t>
  </si>
  <si>
    <t>3. b)</t>
  </si>
  <si>
    <t>Zalihe robe koja se nalazi u staklenicima i skladištu Zavoda za mediteranske kulture na adresi Dr. Ante Starčevića 145, Čibača, 20207 Mlini</t>
  </si>
  <si>
    <t>DOPUNSKI RIZICI</t>
  </si>
  <si>
    <t>B.1.</t>
  </si>
  <si>
    <t>B.2.</t>
  </si>
  <si>
    <t>Dopunski rizik izljeva vode iz vodovodnih i kanalizacijskih cijevi na I.rizik</t>
  </si>
  <si>
    <t>Sveučilišni kampus na adresi Branitelja Dubrovnika 41, Dubrovnik
- središnja zgrada kampusa u kojoj se nalaze učionice/predavaonice, 2 amfiteatra, kabineti, 5 radionice za restauraciju (drvo, papir, tekstil, metal i keramika), zidane građe.</t>
  </si>
  <si>
    <t>OSIGURANJE IMOVINE</t>
  </si>
  <si>
    <t>B.3.</t>
  </si>
  <si>
    <t>Sveučilišni kampus na adresi Branitelja Dubrovnika 41, Dubrovnik
- središnja zgrada kampusa u kojoj se nalaze učionice/predavaonice, 2 amfiteatra, kabineti, 5 radionica za restauraciju (drvo, papir, tekstil, metal i keramika), zidane građe.</t>
  </si>
  <si>
    <t>B.4.</t>
  </si>
  <si>
    <t>Staklene površine na objektima na I. rizik</t>
  </si>
  <si>
    <t>U zaključanim prostorijama, inventar i namještaj na I. rizik</t>
  </si>
  <si>
    <t>B.5.</t>
  </si>
  <si>
    <t>Vrsta osiguranog rizika</t>
  </si>
  <si>
    <t>Iznos pokrića u HRK</t>
  </si>
  <si>
    <t>Troškovi pogreba</t>
  </si>
  <si>
    <t>Nastupanje trajne invalidnosti</t>
  </si>
  <si>
    <t>100% trajni invaliditet</t>
  </si>
  <si>
    <t>Troškovi spašavanja</t>
  </si>
  <si>
    <t>Dnevna naknada</t>
  </si>
  <si>
    <t>Dnevna naknada za boravak u bolnici</t>
  </si>
  <si>
    <t>Troškovi liječenja</t>
  </si>
  <si>
    <t>Drugo liječničko mišljenje kod 8 specijalista</t>
  </si>
  <si>
    <t>Prijelom kosti</t>
  </si>
  <si>
    <t>Gubitak stalnog zuba</t>
  </si>
  <si>
    <t>Trošak estetske operacije</t>
  </si>
  <si>
    <t>Naknada za nošenje gipsa</t>
  </si>
  <si>
    <t>Naknada za ugriz psa</t>
  </si>
  <si>
    <t>Za svaku štetu minimalna isplata</t>
  </si>
  <si>
    <t>Razdoblje osiguranja:</t>
  </si>
  <si>
    <t>OSIGURANJE STUDENATA OD POSLJEDICA NESRETNOG SLUČAJA (NEZGODE).</t>
  </si>
  <si>
    <t>Okviran broj studenata:</t>
  </si>
  <si>
    <t>Redni broj</t>
  </si>
  <si>
    <t>Vozilo</t>
  </si>
  <si>
    <t>Registracija</t>
  </si>
  <si>
    <t>BONUS</t>
  </si>
  <si>
    <t>Vrsta vozila</t>
  </si>
  <si>
    <t>Snaga motora</t>
  </si>
  <si>
    <t>osobno</t>
  </si>
  <si>
    <t>Traktor Goldoni</t>
  </si>
  <si>
    <t>DU 136 EN</t>
  </si>
  <si>
    <t>traktor</t>
  </si>
  <si>
    <t>2082/35</t>
  </si>
  <si>
    <t>Citroen C4</t>
  </si>
  <si>
    <t>DU 360 FI</t>
  </si>
  <si>
    <t>1360/65</t>
  </si>
  <si>
    <t>Peugeot 406</t>
  </si>
  <si>
    <t>DU 793 DC</t>
  </si>
  <si>
    <t>1761/81</t>
  </si>
  <si>
    <t>DU 745 AJ</t>
  </si>
  <si>
    <t>priključno-prikolica</t>
  </si>
  <si>
    <t>OSIGURANJE VOZILA - OBVEZNO OSIGURANJE</t>
  </si>
  <si>
    <t xml:space="preserve">Područje plovidbe: </t>
  </si>
  <si>
    <t>Mala obalna plovidba (MOP)</t>
  </si>
  <si>
    <t xml:space="preserve">Tip: </t>
  </si>
  <si>
    <t>Školski brod</t>
  </si>
  <si>
    <t>Namjena:</t>
  </si>
  <si>
    <t>Brod posebne namjene</t>
  </si>
  <si>
    <t>01.01.2019. - 31.12.2019.</t>
  </si>
  <si>
    <t>u plovidbi:</t>
  </si>
  <si>
    <t>Osigurana svota:</t>
  </si>
  <si>
    <t>trup</t>
  </si>
  <si>
    <t>stroj</t>
  </si>
  <si>
    <t>pomoćni motor</t>
  </si>
  <si>
    <t>oprema</t>
  </si>
  <si>
    <t>Ukupno:</t>
  </si>
  <si>
    <t>sudar, udar, putnici, smrt/ozljeda trećih osoba, polucija uljem, vađenje podrtine</t>
  </si>
  <si>
    <t>Osiguranje odgovornosti</t>
  </si>
  <si>
    <t>osigurana svota</t>
  </si>
  <si>
    <t>Područje plovidbe:</t>
  </si>
  <si>
    <t>Područje plovidbe II</t>
  </si>
  <si>
    <t>Tip:</t>
  </si>
  <si>
    <t>Motorna brodica</t>
  </si>
  <si>
    <t>Javna svrha</t>
  </si>
  <si>
    <t>25.07.2018. - 24.07.2019.</t>
  </si>
  <si>
    <t>Reg. Ozn.</t>
  </si>
  <si>
    <t>RH 18 DB</t>
  </si>
  <si>
    <t xml:space="preserve">Bonus: </t>
  </si>
  <si>
    <t>BALDO KOSIĆ II - obvezno i kasko osiguranje</t>
  </si>
  <si>
    <t>Napomena:</t>
  </si>
  <si>
    <t>pogonske štete na brodicama uključene</t>
  </si>
  <si>
    <t>IMO/HRB br.</t>
  </si>
  <si>
    <t xml:space="preserve">Reg. Ozn. </t>
  </si>
  <si>
    <t>6DB</t>
  </si>
  <si>
    <t>Snaga motora:</t>
  </si>
  <si>
    <t>17,64kW</t>
  </si>
  <si>
    <t>9DB</t>
  </si>
  <si>
    <t>Model osiguranja:</t>
  </si>
  <si>
    <t>na osnovu stvarne vrijednosti</t>
  </si>
  <si>
    <t>OSIGURANJE STUDENATA OD POSLJEDICA NESRETNOG SLUČAJA (NEZGODE)</t>
  </si>
  <si>
    <t>Red. 
broj</t>
  </si>
  <si>
    <t>Opis stavke</t>
  </si>
  <si>
    <t>Jedinica mjere</t>
  </si>
  <si>
    <t>Okvirna količina</t>
  </si>
  <si>
    <t>Premija osiguranja studenata od posljedica nesretnog slučaja (nezgode) za razdoblje od  04.03.2018. - 03.03.2019.</t>
  </si>
  <si>
    <t>Jedinična cijena
(bez PDV-a)</t>
  </si>
  <si>
    <t>Cijena ponude
(bez PDV-a)</t>
  </si>
  <si>
    <t>1.</t>
  </si>
  <si>
    <t>Cijena ponude (bez PDV-a):</t>
  </si>
  <si>
    <t>Osiguranik:</t>
  </si>
  <si>
    <t>osiguranik</t>
  </si>
  <si>
    <t>Svi redovni i izvanredni studenti prema evidenciji Naručitelja.</t>
  </si>
  <si>
    <t>TROŠKOVNIK</t>
  </si>
  <si>
    <t>Iznos 
PDV-a</t>
  </si>
  <si>
    <t>Godišnja premija osiguranja u HRK 
(bez PDV-a)</t>
  </si>
  <si>
    <t>Naziv osiguranja</t>
  </si>
  <si>
    <t>Red. 
br.</t>
  </si>
  <si>
    <t>07.11.2018. - 06.11.2019.</t>
  </si>
  <si>
    <t>Godišnja premija osiguranja u HRK bez PDV-a</t>
  </si>
  <si>
    <t>Napomena: Kod produljenja polica primijenit će se pripadajući bonus.</t>
  </si>
  <si>
    <t>Razdoblje osiguranja</t>
  </si>
  <si>
    <t>08.04.2018. - 07.04.2019.</t>
  </si>
  <si>
    <t>05.10.2018. - 04.10.2019.</t>
  </si>
  <si>
    <t>26.10.2018. - 25.10.2019.</t>
  </si>
  <si>
    <t>04.11.2018. - 03.11.2019.</t>
  </si>
  <si>
    <t>04.03.2018. - 03.03.2019.</t>
  </si>
  <si>
    <t>Količina</t>
  </si>
  <si>
    <t>Razdoblje obveznog osiguranja</t>
  </si>
  <si>
    <t>08.07.2018. - 07.07.2019.</t>
  </si>
  <si>
    <t>Razdoblje kasko osiguranja:</t>
  </si>
  <si>
    <t>2.</t>
  </si>
  <si>
    <t>3.</t>
  </si>
  <si>
    <t>4.</t>
  </si>
  <si>
    <t>plovilo</t>
  </si>
  <si>
    <t>BRODICA MRKAN - obvezno osiguranje</t>
  </si>
  <si>
    <t>5.</t>
  </si>
  <si>
    <t>Brod "Baldo Kosić II", Reg. Ozn.  RH 18 DB - obvezno osiguranje</t>
  </si>
  <si>
    <t>Brod "Baldo Kosić II", Reg. Ozn.  RH 18 DB - kasko osiguranje</t>
  </si>
  <si>
    <t>Brodica "Mrkan", Reg. Ozn. 6DB  - obvezno osiguranje</t>
  </si>
  <si>
    <t>Iznos ponude
bez PDV-a</t>
  </si>
  <si>
    <t>Iznos ponude 
s PDV-om</t>
  </si>
  <si>
    <t>Ukupna cijena ponude:</t>
  </si>
  <si>
    <t>Predmet nabave: USLUGE OSIGURANJA</t>
  </si>
  <si>
    <t>CPV: 66510000-8</t>
  </si>
  <si>
    <r>
      <t xml:space="preserve">                         </t>
    </r>
    <r>
      <rPr>
        <b/>
        <sz val="13"/>
        <color theme="5" tint="-0.249977111117893"/>
        <rFont val="Times New Roman"/>
        <family val="1"/>
        <charset val="238"/>
      </rPr>
      <t xml:space="preserve">   SVEUČILIŠTE U DUBROVNIKU
                            Branitelja Dubrovnika 29, Dubrovnik
                            OIB: 01338491514</t>
    </r>
    <r>
      <rPr>
        <b/>
        <sz val="13"/>
        <color theme="1"/>
        <rFont val="Times New Roman"/>
        <family val="1"/>
        <charset val="238"/>
      </rPr>
      <t xml:space="preserve">
</t>
    </r>
  </si>
  <si>
    <t>REKAPITULACIJA</t>
  </si>
  <si>
    <t>Evidencijski broj nabave:  E-JN-76-2018</t>
  </si>
  <si>
    <t xml:space="preserve">OSIGURANJE PLOVILA </t>
  </si>
  <si>
    <t>BROD NAŠE MORE - pomorsko osiguranje</t>
  </si>
  <si>
    <t>PODACI O BRODU</t>
  </si>
  <si>
    <t xml:space="preserve">godina gradnje 1991., rekonstrukcija 2000.,
duljina preko svega 31,35 m,
najveća širina 7,4 m,
bruto tonaža 234 BT,
materijal gradnje čelik,
porivni stroj četverotaktni dizelski motor ”Wartsila” 12 UD 25 662 kW,
reduktor 4,91:1,
brzina 11 čV,
stupanj automatizacije HRB AUT 3,
dva bočna propulzora,
fiksni četverokrilni brončani vijak.
Smještaj za studente ili istraživače:
19 studenata ili istraživača (dvije četverokrevetne kabine, jedna trokrevetna,četiri dvokrevetne),
3 laboratorija, nastavni prostori.
</t>
  </si>
  <si>
    <t xml:space="preserve">Oprema broda
Oprema za navigaciju i komunikaciju (važnija):
radar Furuno FR 1510,
radar Furuno FR 2117 Arpa radar za izbjegavanje sudara na moru,
elektronske karte NAV 2001,
VHF uređaji Sailor RT 4901,
VHF uređaji Sailor RT 5022 DSC (digitalni selektivni poziv), 
VHF GMDSS Sailor SP 3520, (2 kom.),
dubinomjer Furuno FCV 271, (2 kom.),
Navtex Furuno NX-300 uređaj za automatsko primanje navigacijskih obavijesti i upozorenja,
Furuno autopilot FAP -50,
GPS Garmin 152,
Satelitski kompas Furuno.
</t>
  </si>
  <si>
    <t xml:space="preserve">Oprema strojarnice (važnija):
2 dizelska generatora ”Iveco” Aifo 8361 SM od 100 kVA (svaki),
kaljužni separator RWO Skit S 0,5, 15 ppm s uređajem za automatsko zaustavljanje,
uređaj za obradu fekalija ORCA II,
sustav za klimatizaciju Condaria,
osmotski desalinizator Tecnocomar,
protupožarna pumpa Croatia pump 32 m3,
kormilarski uređaj hidraulični Marsili 0.500,
hidraulični bočni potisnici krmeni – jedan, pramčani jedan,
kaljužna pumpa VEP 0,4 m3,
hidrofor pitka/sanitarna voda Metabo,
hidrofor morske Grundoss,
kompresor zraka Cecato Blueair 7 bara,
akumulatorske baterije 24 V FIAM 860 Ah, rasvjeta i pogon u nuždi, 
privješeni generator 24 V, 
privješene hidraulične pumpe 4 kom AM 450,
Pastor vatrodojavna centrala 4 osjetnika (dimni i temperaturni) u strojarnici i jedan u potpalublju,
CO2 stabilni sustav za gašenje Pastor,
pumpa opće službe 32 m3/h.
</t>
  </si>
  <si>
    <t>Oprema za spašavanje (važnija):
splavi 2 x 25 osoba Continental,
brodica za spašavanje – prikupljanje za 6 osoba,
palubna hidraulična dizalica SWL 0,6 T,
kolutovi Best Bouy (2 kom),
prsluci za spašavanje (25 kom.),
bacač konopa s kolutovima Best Bouy (2 kom.),
rakete s padobranom (12 kom.),
dimno svjetlosni signali (2 kom.).
Fiksna koja se pretežno koristi za istraživanje mora
Palubna istraživačka oprema:
malo oceanološko vitlo,
veliko oceanološko vitlo,
A-soha,
mokri laboratorij,
palubna hidraulična dizalica za vađenje uzoraka mora.</t>
  </si>
  <si>
    <t>Brod "Naše more", IMO/HRB br. 15372 - pomorsko osiguranje</t>
  </si>
  <si>
    <t>Ukupna cijena
(bez PDV-a)</t>
  </si>
  <si>
    <t>OSIGURANJE PLOVILA</t>
  </si>
  <si>
    <t>22.11.2018. - 21.11.2019.</t>
  </si>
  <si>
    <t>17.05.2018. - 16.05.2019.</t>
  </si>
  <si>
    <t>DU 719 FL</t>
  </si>
  <si>
    <t>Trailer Torbarina</t>
  </si>
  <si>
    <t>20.07.2018. - 19.07.2019.</t>
  </si>
  <si>
    <t>Prikolica Pongratz</t>
  </si>
  <si>
    <t>GLISER Trophy - obvezno osiguranje</t>
  </si>
  <si>
    <t>Gliser Trophy, Reg. Ozn. 9DB - obvezno osiguranje</t>
  </si>
  <si>
    <t>Odbitna franšiza 0,5% od osigurane svote, min. 5.600,00 kn</t>
  </si>
  <si>
    <t>Usluga osiguranja imovine</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</si>
</sst>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sz val="11"/>
      <name val="Times New Roman"/>
      <family val="1"/>
      <charset val="238"/>
    </font>
    <font>
      <sz val="11"/>
      <color theme="1"/>
      <name val="Cambria"/>
      <family val="1"/>
      <charset val="238"/>
      <scheme val="major"/>
    </font>
    <font>
      <b/>
      <sz val="11"/>
      <name val="Times New Roman"/>
      <family val="1"/>
      <charset val="238"/>
    </font>
    <font>
      <b/>
      <sz val="13"/>
      <color theme="1"/>
      <name val="Times New Roman"/>
      <family val="1"/>
      <charset val="238"/>
    </font>
    <font>
      <sz val="12"/>
      <color theme="1"/>
      <name val="Times New Roman"/>
      <family val="1"/>
      <charset val="238"/>
    </font>
    <font>
      <b/>
      <sz val="11"/>
      <color theme="1"/>
      <name val="Cambria"/>
      <family val="1"/>
      <charset val="238"/>
      <scheme val="major"/>
    </font>
    <font>
      <sz val="11"/>
      <color rgb="FFFF0000"/>
      <name val="Cambria"/>
      <family val="1"/>
      <charset val="238"/>
      <scheme val="major"/>
    </font>
    <font>
      <b/>
      <sz val="13"/>
      <color theme="5" tint="-0.249977111117893"/>
      <name val="Times New Roman"/>
      <family val="1"/>
      <charset val="238"/>
    </font>
  </fonts>
  <fills count="9">
    <fill>
      <patternFill patternType="none"/>
    </fill>
    <fill>
      <patternFill patternType="gray125"/>
    </fill>
    <fill>
      <patternFill patternType="solid">
        <fgColor rgb="FFE5B8B7"/>
        <bgColor indexed="64"/>
      </patternFill>
    </fill>
    <fill>
      <patternFill patternType="solid">
        <fgColor rgb="FFF2DBDB"/>
        <bgColor indexed="64"/>
      </patternFill>
    </fill>
    <fill>
      <patternFill patternType="solid">
        <fgColor rgb="FFF2F2F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5" tint="0.59999389629810485"/>
        <bgColor indexed="64"/>
      </patternFill>
    </fill>
  </fills>
  <borders count="8">
    <border>
      <left/>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
    <xf numFmtId="0" fontId="0" fillId="0" borderId="0"/>
  </cellStyleXfs>
  <cellXfs count="102">
    <xf numFmtId="0" fontId="0" fillId="0" borderId="0" xfId="0"/>
    <xf numFmtId="0" fontId="1" fillId="0" borderId="1" xfId="0" applyFont="1" applyBorder="1" applyAlignment="1">
      <alignment horizontal="justify" vertical="center" wrapText="1"/>
    </xf>
    <xf numFmtId="0" fontId="1" fillId="3" borderId="1" xfId="0" applyFont="1" applyFill="1" applyBorder="1" applyAlignment="1">
      <alignment horizontal="left" vertical="center" wrapText="1"/>
    </xf>
    <xf numFmtId="0" fontId="1" fillId="0" borderId="2" xfId="0" applyFont="1" applyBorder="1" applyAlignment="1">
      <alignment horizontal="right" vertical="center" wrapText="1"/>
    </xf>
    <xf numFmtId="0" fontId="1" fillId="4" borderId="1" xfId="0" applyFont="1" applyFill="1" applyBorder="1" applyAlignment="1">
      <alignment horizontal="justify" vertical="center" wrapText="1"/>
    </xf>
    <xf numFmtId="0" fontId="1" fillId="0" borderId="3" xfId="0" applyFont="1" applyBorder="1" applyAlignment="1">
      <alignment horizontal="justify" vertical="center" wrapText="1"/>
    </xf>
    <xf numFmtId="4" fontId="1" fillId="0" borderId="3" xfId="0" applyNumberFormat="1" applyFont="1" applyBorder="1" applyAlignment="1">
      <alignment horizontal="right" vertical="center" wrapText="1"/>
    </xf>
    <xf numFmtId="0" fontId="1" fillId="0" borderId="3" xfId="0" applyFont="1" applyBorder="1" applyAlignment="1">
      <alignment horizontal="left" vertical="center" wrapText="1"/>
    </xf>
    <xf numFmtId="0" fontId="1" fillId="5" borderId="3"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1" fillId="0" borderId="3" xfId="0" applyFont="1" applyBorder="1" applyAlignment="1">
      <alignment horizontal="center" vertical="center" wrapText="1"/>
    </xf>
    <xf numFmtId="0" fontId="2" fillId="4" borderId="3" xfId="0" applyFont="1" applyFill="1" applyBorder="1" applyAlignment="1">
      <alignment horizontal="center" vertical="center" wrapText="1"/>
    </xf>
    <xf numFmtId="0" fontId="2" fillId="4" borderId="3" xfId="0" applyFont="1" applyFill="1" applyBorder="1" applyAlignment="1">
      <alignment horizontal="center" wrapText="1"/>
    </xf>
    <xf numFmtId="0" fontId="2" fillId="3" borderId="3"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3" fillId="0" borderId="3" xfId="0" applyFont="1" applyBorder="1" applyAlignment="1">
      <alignment horizontal="left" vertical="center" wrapText="1"/>
    </xf>
    <xf numFmtId="0" fontId="2" fillId="7" borderId="3" xfId="0" applyFont="1" applyFill="1" applyBorder="1" applyAlignment="1">
      <alignment horizontal="center" vertical="center" wrapText="1"/>
    </xf>
    <xf numFmtId="0" fontId="6" fillId="0" borderId="0" xfId="0" applyFont="1" applyAlignment="1">
      <alignment horizontal="center"/>
    </xf>
    <xf numFmtId="0" fontId="1" fillId="0" borderId="0" xfId="0" applyFont="1"/>
    <xf numFmtId="0" fontId="1" fillId="0" borderId="3" xfId="0" applyFont="1" applyBorder="1" applyAlignment="1">
      <alignment horizontal="center" vertical="center"/>
    </xf>
    <xf numFmtId="0" fontId="5" fillId="7" borderId="6" xfId="0" applyFont="1" applyFill="1" applyBorder="1" applyAlignment="1">
      <alignment horizontal="center" vertical="center"/>
    </xf>
    <xf numFmtId="0" fontId="1" fillId="0" borderId="0" xfId="0" applyFont="1" applyAlignment="1"/>
    <xf numFmtId="0" fontId="1" fillId="0" borderId="0" xfId="0" applyFont="1" applyAlignment="1">
      <alignment vertical="center"/>
    </xf>
    <xf numFmtId="0" fontId="1" fillId="0" borderId="3" xfId="0" applyFont="1" applyBorder="1"/>
    <xf numFmtId="0" fontId="1" fillId="6" borderId="3" xfId="0" applyFont="1" applyFill="1" applyBorder="1"/>
    <xf numFmtId="0" fontId="6" fillId="0" borderId="0" xfId="0" applyFont="1" applyAlignment="1">
      <alignment horizontal="center" vertical="center"/>
    </xf>
    <xf numFmtId="0" fontId="1" fillId="6" borderId="3" xfId="0" applyFont="1" applyFill="1" applyBorder="1" applyAlignment="1">
      <alignment horizontal="center"/>
    </xf>
    <xf numFmtId="0" fontId="1" fillId="0" borderId="3" xfId="0" applyFont="1" applyBorder="1" applyAlignment="1">
      <alignment horizontal="center"/>
    </xf>
    <xf numFmtId="0" fontId="1" fillId="0" borderId="3" xfId="0" applyFont="1" applyBorder="1" applyAlignment="1">
      <alignment horizontal="left"/>
    </xf>
    <xf numFmtId="4" fontId="1" fillId="0" borderId="3" xfId="0" applyNumberFormat="1" applyFont="1" applyBorder="1" applyAlignment="1">
      <alignment horizontal="right"/>
    </xf>
    <xf numFmtId="0" fontId="7" fillId="6" borderId="3"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4" fillId="0" borderId="0" xfId="0" applyFont="1"/>
    <xf numFmtId="0" fontId="8" fillId="0" borderId="0" xfId="0" applyFont="1" applyAlignment="1">
      <alignment horizontal="center"/>
    </xf>
    <xf numFmtId="0" fontId="8" fillId="0" borderId="0" xfId="0" applyFont="1"/>
    <xf numFmtId="4" fontId="4" fillId="0" borderId="0" xfId="0" applyNumberFormat="1" applyFont="1"/>
    <xf numFmtId="0" fontId="4" fillId="0" borderId="0" xfId="0" applyFont="1" applyAlignment="1">
      <alignment horizontal="left"/>
    </xf>
    <xf numFmtId="4" fontId="8" fillId="0" borderId="0" xfId="0" applyNumberFormat="1" applyFont="1"/>
    <xf numFmtId="0" fontId="4" fillId="0" borderId="0" xfId="0" applyFont="1" applyAlignment="1">
      <alignment wrapText="1"/>
    </xf>
    <xf numFmtId="4" fontId="4" fillId="0" borderId="0" xfId="0" applyNumberFormat="1" applyFont="1" applyAlignment="1">
      <alignment vertical="center"/>
    </xf>
    <xf numFmtId="9" fontId="4" fillId="0" borderId="0" xfId="0" applyNumberFormat="1" applyFont="1" applyAlignment="1">
      <alignment horizontal="left"/>
    </xf>
    <xf numFmtId="0" fontId="9" fillId="0" borderId="0" xfId="0" applyFont="1"/>
    <xf numFmtId="0" fontId="1" fillId="0" borderId="0" xfId="0" applyFont="1" applyFill="1" applyBorder="1" applyAlignment="1"/>
    <xf numFmtId="0" fontId="1" fillId="0" borderId="3" xfId="0" applyFont="1" applyBorder="1" applyAlignment="1">
      <alignment horizontal="left" vertical="center"/>
    </xf>
    <xf numFmtId="0" fontId="1" fillId="6" borderId="3" xfId="0" applyFont="1" applyFill="1" applyBorder="1" applyAlignment="1">
      <alignment horizontal="center" vertical="center"/>
    </xf>
    <xf numFmtId="4" fontId="1" fillId="0" borderId="3" xfId="0" applyNumberFormat="1" applyFont="1" applyBorder="1"/>
    <xf numFmtId="0" fontId="1" fillId="0" borderId="0" xfId="0" applyFont="1" applyAlignment="1">
      <alignment horizontal="left"/>
    </xf>
    <xf numFmtId="0" fontId="2" fillId="0" borderId="0" xfId="0" applyFont="1" applyAlignment="1"/>
    <xf numFmtId="0" fontId="1" fillId="0" borderId="3" xfId="0" applyFont="1" applyBorder="1" applyAlignment="1">
      <alignment vertical="center" wrapText="1"/>
    </xf>
    <xf numFmtId="3" fontId="1" fillId="0" borderId="3" xfId="0" applyNumberFormat="1" applyFont="1" applyBorder="1" applyAlignment="1">
      <alignment horizontal="right" vertical="center"/>
    </xf>
    <xf numFmtId="4" fontId="1" fillId="0" borderId="3" xfId="0" applyNumberFormat="1" applyFont="1" applyBorder="1" applyAlignment="1">
      <alignment horizontal="right" vertical="center"/>
    </xf>
    <xf numFmtId="0" fontId="1" fillId="6" borderId="3" xfId="0" applyFont="1" applyFill="1" applyBorder="1" applyAlignment="1">
      <alignment horizontal="center" wrapText="1"/>
    </xf>
    <xf numFmtId="0" fontId="1" fillId="8" borderId="3" xfId="0" applyFont="1" applyFill="1" applyBorder="1"/>
    <xf numFmtId="0" fontId="1" fillId="0" borderId="3" xfId="0" applyFont="1" applyBorder="1" applyAlignment="1">
      <alignment vertical="center"/>
    </xf>
    <xf numFmtId="0" fontId="1" fillId="5" borderId="3" xfId="0" applyFont="1" applyFill="1" applyBorder="1" applyAlignment="1">
      <alignment horizontal="center" wrapText="1"/>
    </xf>
    <xf numFmtId="0" fontId="1" fillId="5" borderId="3" xfId="0" applyFont="1" applyFill="1" applyBorder="1" applyAlignment="1">
      <alignment horizontal="center" vertical="center"/>
    </xf>
    <xf numFmtId="0" fontId="1" fillId="0" borderId="0" xfId="0" applyFont="1" applyAlignment="1">
      <alignment horizontal="left" vertical="center"/>
    </xf>
    <xf numFmtId="9" fontId="3" fillId="0" borderId="3" xfId="0" applyNumberFormat="1" applyFont="1" applyBorder="1" applyAlignment="1">
      <alignment horizontal="center" vertical="center"/>
    </xf>
    <xf numFmtId="4" fontId="1" fillId="0" borderId="3" xfId="0" applyNumberFormat="1" applyFont="1" applyFill="1" applyBorder="1"/>
    <xf numFmtId="4" fontId="1" fillId="0" borderId="3" xfId="0" applyNumberFormat="1" applyFont="1" applyBorder="1" applyAlignment="1">
      <alignment horizontal="right" vertical="center"/>
    </xf>
    <xf numFmtId="0" fontId="4" fillId="0" borderId="0" xfId="0" applyFont="1" applyAlignment="1">
      <alignment horizontal="center"/>
    </xf>
    <xf numFmtId="3" fontId="1" fillId="0" borderId="3" xfId="0" applyNumberFormat="1" applyFont="1" applyBorder="1" applyAlignment="1">
      <alignment horizontal="center" vertical="center"/>
    </xf>
    <xf numFmtId="0" fontId="1" fillId="0" borderId="3" xfId="0" applyFont="1" applyFill="1" applyBorder="1" applyAlignment="1">
      <alignment vertical="center" wrapText="1"/>
    </xf>
    <xf numFmtId="4" fontId="1" fillId="0" borderId="3" xfId="0" applyNumberFormat="1" applyFont="1" applyFill="1" applyBorder="1" applyAlignment="1">
      <alignment horizontal="right" vertical="center" wrapText="1"/>
    </xf>
    <xf numFmtId="0" fontId="1" fillId="0" borderId="3" xfId="0" applyFont="1" applyBorder="1" applyAlignment="1"/>
    <xf numFmtId="0" fontId="1" fillId="6" borderId="3" xfId="0" applyFont="1" applyFill="1" applyBorder="1" applyAlignment="1">
      <alignment horizontal="right"/>
    </xf>
    <xf numFmtId="4" fontId="1" fillId="6" borderId="3" xfId="0" applyNumberFormat="1" applyFont="1" applyFill="1" applyBorder="1" applyAlignment="1">
      <alignment horizontal="right" vertical="center"/>
    </xf>
    <xf numFmtId="0" fontId="1" fillId="8" borderId="3" xfId="0" applyFont="1" applyFill="1" applyBorder="1" applyAlignment="1">
      <alignment horizontal="center" vertical="center" wrapText="1"/>
    </xf>
    <xf numFmtId="0" fontId="6" fillId="0" borderId="0" xfId="0" applyFont="1" applyAlignment="1">
      <alignment horizontal="left" vertical="top" wrapText="1"/>
    </xf>
    <xf numFmtId="0" fontId="1" fillId="8" borderId="3" xfId="0" applyFont="1" applyFill="1" applyBorder="1" applyAlignment="1">
      <alignment horizontal="center" vertical="center"/>
    </xf>
    <xf numFmtId="0" fontId="4" fillId="0" borderId="0" xfId="0" applyFont="1" applyAlignment="1">
      <alignment horizontal="left" vertical="top" wrapText="1"/>
    </xf>
    <xf numFmtId="0" fontId="1" fillId="0" borderId="4" xfId="0" applyFont="1" applyBorder="1" applyAlignment="1">
      <alignment horizontal="center" vertical="center"/>
    </xf>
    <xf numFmtId="0" fontId="3" fillId="0" borderId="3" xfId="0" applyFont="1" applyBorder="1" applyAlignment="1">
      <alignment horizontal="center" vertical="center"/>
    </xf>
    <xf numFmtId="4" fontId="3" fillId="0" borderId="3" xfId="0" applyNumberFormat="1" applyFont="1" applyBorder="1" applyAlignment="1">
      <alignment horizontal="justify" vertical="center" wrapText="1"/>
    </xf>
    <xf numFmtId="4" fontId="3" fillId="0" borderId="3" xfId="0" applyNumberFormat="1" applyFont="1" applyBorder="1" applyAlignment="1">
      <alignment vertical="center"/>
    </xf>
    <xf numFmtId="0" fontId="5" fillId="7" borderId="3" xfId="0" applyFont="1" applyFill="1" applyBorder="1" applyAlignment="1">
      <alignment horizontal="center" vertical="center"/>
    </xf>
    <xf numFmtId="0" fontId="2" fillId="0" borderId="0" xfId="0" applyFont="1" applyAlignment="1">
      <alignment horizontal="center"/>
    </xf>
    <xf numFmtId="0" fontId="2" fillId="3" borderId="3" xfId="0" applyFont="1" applyFill="1" applyBorder="1" applyAlignment="1">
      <alignment horizontal="left" vertical="center" wrapText="1"/>
    </xf>
    <xf numFmtId="0" fontId="1" fillId="0" borderId="3" xfId="0" applyFont="1" applyBorder="1" applyAlignment="1">
      <alignment horizontal="right"/>
    </xf>
    <xf numFmtId="0" fontId="2" fillId="6" borderId="4" xfId="0" applyFont="1" applyFill="1" applyBorder="1" applyAlignment="1">
      <alignment horizontal="left" vertical="center" wrapText="1"/>
    </xf>
    <xf numFmtId="0" fontId="2" fillId="6" borderId="5" xfId="0" applyFont="1" applyFill="1" applyBorder="1" applyAlignment="1">
      <alignment horizontal="left" vertical="center" wrapText="1"/>
    </xf>
    <xf numFmtId="0" fontId="2" fillId="7" borderId="4" xfId="0" applyFont="1" applyFill="1" applyBorder="1" applyAlignment="1">
      <alignment horizontal="left" vertical="center" wrapText="1"/>
    </xf>
    <xf numFmtId="0" fontId="2" fillId="7" borderId="5" xfId="0" applyFont="1" applyFill="1" applyBorder="1" applyAlignment="1">
      <alignment horizontal="left" vertical="center" wrapText="1"/>
    </xf>
    <xf numFmtId="0" fontId="5" fillId="7" borderId="6" xfId="0" applyFont="1" applyFill="1" applyBorder="1" applyAlignment="1">
      <alignment horizontal="left" vertical="center" wrapText="1"/>
    </xf>
    <xf numFmtId="4" fontId="5" fillId="7" borderId="4" xfId="0" applyNumberFormat="1" applyFont="1" applyFill="1" applyBorder="1" applyAlignment="1">
      <alignment horizontal="left" vertical="center" wrapText="1"/>
    </xf>
    <xf numFmtId="4" fontId="5" fillId="7" borderId="5" xfId="0" applyNumberFormat="1" applyFont="1" applyFill="1" applyBorder="1" applyAlignment="1">
      <alignment horizontal="left" vertical="center" wrapText="1"/>
    </xf>
    <xf numFmtId="0" fontId="6" fillId="0" borderId="0" xfId="0" applyFont="1" applyAlignment="1">
      <alignment horizontal="left"/>
    </xf>
    <xf numFmtId="0" fontId="2" fillId="4" borderId="4" xfId="0" applyFont="1" applyFill="1" applyBorder="1" applyAlignment="1">
      <alignment horizontal="left" vertical="center" wrapText="1"/>
    </xf>
    <xf numFmtId="0" fontId="2" fillId="4" borderId="5" xfId="0" applyFont="1" applyFill="1" applyBorder="1" applyAlignment="1">
      <alignment horizontal="left" vertical="center" wrapText="1"/>
    </xf>
    <xf numFmtId="0" fontId="2" fillId="4" borderId="3" xfId="0" applyFont="1" applyFill="1" applyBorder="1" applyAlignment="1">
      <alignment horizontal="left" wrapText="1"/>
    </xf>
    <xf numFmtId="0" fontId="2" fillId="2" borderId="4"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4" borderId="4" xfId="0" applyFont="1" applyFill="1" applyBorder="1" applyAlignment="1">
      <alignment horizontal="left" wrapText="1"/>
    </xf>
    <xf numFmtId="0" fontId="2" fillId="4" borderId="5" xfId="0" applyFont="1" applyFill="1" applyBorder="1" applyAlignment="1">
      <alignment horizontal="left" wrapText="1"/>
    </xf>
    <xf numFmtId="4" fontId="1" fillId="0" borderId="3" xfId="0" applyNumberFormat="1" applyFont="1" applyBorder="1" applyAlignment="1">
      <alignment horizontal="right" vertical="center"/>
    </xf>
    <xf numFmtId="0" fontId="1" fillId="0" borderId="3" xfId="0" applyFont="1" applyBorder="1" applyAlignment="1">
      <alignment horizontal="right" vertical="center"/>
    </xf>
    <xf numFmtId="0" fontId="6" fillId="0" borderId="0" xfId="0" applyFont="1" applyFill="1" applyBorder="1" applyAlignment="1">
      <alignment horizontal="left" vertical="center" wrapText="1"/>
    </xf>
    <xf numFmtId="0" fontId="1" fillId="0" borderId="4" xfId="0" applyFont="1" applyFill="1" applyBorder="1" applyAlignment="1">
      <alignment horizontal="right"/>
    </xf>
    <xf numFmtId="0" fontId="1" fillId="0" borderId="7" xfId="0" applyFont="1" applyFill="1" applyBorder="1" applyAlignment="1">
      <alignment horizontal="right"/>
    </xf>
    <xf numFmtId="0" fontId="1" fillId="0" borderId="5" xfId="0" applyFont="1" applyFill="1" applyBorder="1" applyAlignment="1">
      <alignment horizontal="right"/>
    </xf>
    <xf numFmtId="0" fontId="4" fillId="0" borderId="0" xfId="0" applyFont="1" applyAlignment="1">
      <alignment horizontal="left" vertical="top" wrapText="1"/>
    </xf>
    <xf numFmtId="0" fontId="4" fillId="0" borderId="0" xfId="0" applyFont="1" applyAlignment="1">
      <alignment horizontal="lef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9525</xdr:rowOff>
    </xdr:from>
    <xdr:to>
      <xdr:col>1</xdr:col>
      <xdr:colOff>533400</xdr:colOff>
      <xdr:row>0</xdr:row>
      <xdr:rowOff>1152525</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525"/>
          <a:ext cx="1143000" cy="1143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workbookViewId="0">
      <selection activeCell="C9" sqref="C9"/>
    </sheetView>
  </sheetViews>
  <sheetFormatPr defaultRowHeight="15" x14ac:dyDescent="0.25"/>
  <cols>
    <col min="1" max="1" width="9.140625" style="18"/>
    <col min="2" max="2" width="87.42578125" style="18" customWidth="1"/>
    <col min="3" max="3" width="21" style="18" customWidth="1"/>
    <col min="4" max="4" width="14.28515625" style="18" customWidth="1"/>
    <col min="5" max="5" width="16" style="18" customWidth="1"/>
    <col min="6" max="16384" width="9.140625" style="18"/>
  </cols>
  <sheetData>
    <row r="1" spans="1:9" ht="105.75" customHeight="1" x14ac:dyDescent="0.25">
      <c r="B1" s="68" t="s">
        <v>188</v>
      </c>
    </row>
    <row r="2" spans="1:9" x14ac:dyDescent="0.25">
      <c r="B2" s="18" t="s">
        <v>186</v>
      </c>
    </row>
    <row r="3" spans="1:9" x14ac:dyDescent="0.25">
      <c r="B3" s="18" t="s">
        <v>190</v>
      </c>
    </row>
    <row r="4" spans="1:9" x14ac:dyDescent="0.25">
      <c r="B4" s="18" t="s">
        <v>187</v>
      </c>
    </row>
    <row r="6" spans="1:9" x14ac:dyDescent="0.25">
      <c r="A6" s="76" t="s">
        <v>189</v>
      </c>
      <c r="B6" s="76"/>
      <c r="C6" s="76"/>
      <c r="D6" s="76"/>
      <c r="E6" s="76"/>
    </row>
    <row r="8" spans="1:9" ht="30" x14ac:dyDescent="0.25">
      <c r="A8" s="52"/>
      <c r="B8" s="69" t="s">
        <v>159</v>
      </c>
      <c r="C8" s="67" t="s">
        <v>183</v>
      </c>
      <c r="D8" s="67" t="s">
        <v>157</v>
      </c>
      <c r="E8" s="67" t="s">
        <v>184</v>
      </c>
    </row>
    <row r="9" spans="1:9" x14ac:dyDescent="0.25">
      <c r="A9" s="27" t="s">
        <v>2</v>
      </c>
      <c r="B9" s="28" t="s">
        <v>60</v>
      </c>
      <c r="C9" s="59">
        <f>A!C92</f>
        <v>0</v>
      </c>
      <c r="D9" s="59"/>
      <c r="E9" s="59"/>
    </row>
    <row r="10" spans="1:9" ht="16.5" customHeight="1" x14ac:dyDescent="0.25">
      <c r="A10" s="27" t="s">
        <v>11</v>
      </c>
      <c r="B10" s="62" t="s">
        <v>143</v>
      </c>
      <c r="C10" s="63">
        <f>B!E35</f>
        <v>0</v>
      </c>
      <c r="D10" s="63"/>
      <c r="E10" s="59"/>
    </row>
    <row r="11" spans="1:9" x14ac:dyDescent="0.25">
      <c r="A11" s="27" t="s">
        <v>13</v>
      </c>
      <c r="B11" s="64" t="s">
        <v>105</v>
      </c>
      <c r="C11" s="59">
        <f>'C'!H11</f>
        <v>0</v>
      </c>
      <c r="D11" s="59"/>
      <c r="E11" s="59"/>
      <c r="F11" s="47"/>
      <c r="G11" s="47"/>
      <c r="H11" s="47"/>
      <c r="I11" s="47"/>
    </row>
    <row r="12" spans="1:9" x14ac:dyDescent="0.25">
      <c r="A12" s="27" t="s">
        <v>15</v>
      </c>
      <c r="B12" s="23" t="s">
        <v>200</v>
      </c>
      <c r="C12" s="59">
        <f>D!E70</f>
        <v>0</v>
      </c>
      <c r="D12" s="59"/>
      <c r="E12" s="59"/>
    </row>
    <row r="13" spans="1:9" x14ac:dyDescent="0.25">
      <c r="A13" s="24"/>
      <c r="B13" s="65" t="s">
        <v>185</v>
      </c>
      <c r="C13" s="66">
        <f>SUM(C9:C12)</f>
        <v>0</v>
      </c>
      <c r="D13" s="66">
        <f>SUM(D9:D12)</f>
        <v>0</v>
      </c>
      <c r="E13" s="66">
        <f>SUM(E9:E12)</f>
        <v>0</v>
      </c>
    </row>
  </sheetData>
  <mergeCells count="1">
    <mergeCell ref="A6:E6"/>
  </mergeCells>
  <pageMargins left="0.7" right="0.7" top="0.75" bottom="0.75" header="0.3" footer="0.3"/>
  <pageSetup paperSize="9" scale="88"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92"/>
  <sheetViews>
    <sheetView topLeftCell="A85" workbookViewId="0">
      <selection activeCell="C92" sqref="C92"/>
    </sheetView>
  </sheetViews>
  <sheetFormatPr defaultRowHeight="15" x14ac:dyDescent="0.25"/>
  <cols>
    <col min="1" max="1" width="9.140625" style="18"/>
    <col min="2" max="2" width="62" style="22" customWidth="1"/>
    <col min="3" max="3" width="32.85546875" style="18" customWidth="1"/>
    <col min="4" max="16384" width="9.140625" style="18"/>
  </cols>
  <sheetData>
    <row r="1" spans="1:3" ht="16.5" x14ac:dyDescent="0.25">
      <c r="A1" s="17" t="s">
        <v>2</v>
      </c>
      <c r="B1" s="86" t="s">
        <v>60</v>
      </c>
      <c r="C1" s="86"/>
    </row>
    <row r="3" spans="1:3" x14ac:dyDescent="0.25">
      <c r="B3" s="21" t="s">
        <v>83</v>
      </c>
      <c r="C3" s="46" t="s">
        <v>161</v>
      </c>
    </row>
    <row r="4" spans="1:3" x14ac:dyDescent="0.25">
      <c r="B4" s="21" t="s">
        <v>141</v>
      </c>
      <c r="C4" s="46" t="s">
        <v>142</v>
      </c>
    </row>
    <row r="6" spans="1:3" ht="15.75" customHeight="1" x14ac:dyDescent="0.25">
      <c r="A6" s="8" t="s">
        <v>0</v>
      </c>
      <c r="B6" s="8" t="s">
        <v>1</v>
      </c>
      <c r="C6" s="8" t="s">
        <v>21</v>
      </c>
    </row>
    <row r="7" spans="1:3" ht="15.75" customHeight="1" x14ac:dyDescent="0.25">
      <c r="A7" s="9" t="s">
        <v>2</v>
      </c>
      <c r="B7" s="90" t="s">
        <v>36</v>
      </c>
      <c r="C7" s="91"/>
    </row>
    <row r="8" spans="1:3" ht="30" customHeight="1" x14ac:dyDescent="0.25">
      <c r="A8" s="13" t="s">
        <v>37</v>
      </c>
      <c r="B8" s="77" t="s">
        <v>3</v>
      </c>
      <c r="C8" s="77"/>
    </row>
    <row r="9" spans="1:3" x14ac:dyDescent="0.25">
      <c r="A9" s="12">
        <v>1</v>
      </c>
      <c r="B9" s="89" t="s">
        <v>4</v>
      </c>
      <c r="C9" s="89"/>
    </row>
    <row r="10" spans="1:3" ht="45" x14ac:dyDescent="0.25">
      <c r="A10" s="10" t="s">
        <v>38</v>
      </c>
      <c r="B10" s="5" t="s">
        <v>22</v>
      </c>
      <c r="C10" s="6">
        <v>4000000</v>
      </c>
    </row>
    <row r="11" spans="1:3" ht="60" x14ac:dyDescent="0.25">
      <c r="A11" s="10" t="s">
        <v>39</v>
      </c>
      <c r="B11" s="15" t="s">
        <v>59</v>
      </c>
      <c r="C11" s="6">
        <v>59000000</v>
      </c>
    </row>
    <row r="12" spans="1:3" ht="45" x14ac:dyDescent="0.25">
      <c r="A12" s="10" t="s">
        <v>40</v>
      </c>
      <c r="B12" s="5" t="s">
        <v>25</v>
      </c>
      <c r="C12" s="6">
        <v>25000000</v>
      </c>
    </row>
    <row r="13" spans="1:3" ht="60" x14ac:dyDescent="0.25">
      <c r="A13" s="10" t="s">
        <v>41</v>
      </c>
      <c r="B13" s="5" t="s">
        <v>26</v>
      </c>
      <c r="C13" s="6">
        <v>12812000</v>
      </c>
    </row>
    <row r="14" spans="1:3" ht="45" x14ac:dyDescent="0.25">
      <c r="A14" s="10" t="s">
        <v>42</v>
      </c>
      <c r="B14" s="5" t="s">
        <v>24</v>
      </c>
      <c r="C14" s="6">
        <v>500000</v>
      </c>
    </row>
    <row r="15" spans="1:3" ht="75" x14ac:dyDescent="0.25">
      <c r="A15" s="10" t="s">
        <v>43</v>
      </c>
      <c r="B15" s="5" t="s">
        <v>23</v>
      </c>
      <c r="C15" s="6">
        <v>500000</v>
      </c>
    </row>
    <row r="16" spans="1:3" ht="60" x14ac:dyDescent="0.25">
      <c r="A16" s="10" t="s">
        <v>44</v>
      </c>
      <c r="B16" s="5" t="s">
        <v>27</v>
      </c>
      <c r="C16" s="6">
        <v>800000</v>
      </c>
    </row>
    <row r="17" spans="1:3" x14ac:dyDescent="0.25">
      <c r="A17" s="12">
        <v>2</v>
      </c>
      <c r="B17" s="92" t="s">
        <v>7</v>
      </c>
      <c r="C17" s="93"/>
    </row>
    <row r="18" spans="1:3" ht="30" x14ac:dyDescent="0.25">
      <c r="A18" s="10" t="s">
        <v>45</v>
      </c>
      <c r="B18" s="5" t="s">
        <v>30</v>
      </c>
      <c r="C18" s="6">
        <v>1700000</v>
      </c>
    </row>
    <row r="19" spans="1:3" ht="30" x14ac:dyDescent="0.25">
      <c r="A19" s="10" t="s">
        <v>46</v>
      </c>
      <c r="B19" s="7" t="s">
        <v>31</v>
      </c>
      <c r="C19" s="6">
        <v>14410000</v>
      </c>
    </row>
    <row r="20" spans="1:3" ht="30" x14ac:dyDescent="0.25">
      <c r="A20" s="10" t="s">
        <v>47</v>
      </c>
      <c r="B20" s="5" t="s">
        <v>32</v>
      </c>
      <c r="C20" s="6">
        <v>13000000</v>
      </c>
    </row>
    <row r="21" spans="1:3" ht="30" x14ac:dyDescent="0.25">
      <c r="A21" s="10" t="s">
        <v>48</v>
      </c>
      <c r="B21" s="5" t="s">
        <v>33</v>
      </c>
      <c r="C21" s="6">
        <v>3750000</v>
      </c>
    </row>
    <row r="22" spans="1:3" ht="50.25" customHeight="1" x14ac:dyDescent="0.25">
      <c r="A22" s="10" t="s">
        <v>49</v>
      </c>
      <c r="B22" s="5" t="s">
        <v>28</v>
      </c>
      <c r="C22" s="6">
        <v>990000</v>
      </c>
    </row>
    <row r="23" spans="1:3" ht="63" customHeight="1" x14ac:dyDescent="0.25">
      <c r="A23" s="10" t="s">
        <v>50</v>
      </c>
      <c r="B23" s="5" t="s">
        <v>29</v>
      </c>
      <c r="C23" s="6">
        <v>100000</v>
      </c>
    </row>
    <row r="24" spans="1:3" ht="30" x14ac:dyDescent="0.25">
      <c r="A24" s="10" t="s">
        <v>51</v>
      </c>
      <c r="B24" s="5" t="s">
        <v>34</v>
      </c>
      <c r="C24" s="6">
        <v>2000000</v>
      </c>
    </row>
    <row r="25" spans="1:3" x14ac:dyDescent="0.25">
      <c r="A25" s="11">
        <v>3</v>
      </c>
      <c r="B25" s="87" t="s">
        <v>9</v>
      </c>
      <c r="C25" s="88"/>
    </row>
    <row r="26" spans="1:3" ht="45" x14ac:dyDescent="0.25">
      <c r="A26" s="10" t="s">
        <v>52</v>
      </c>
      <c r="B26" s="5" t="s">
        <v>35</v>
      </c>
      <c r="C26" s="6">
        <v>200000</v>
      </c>
    </row>
    <row r="27" spans="1:3" ht="45" x14ac:dyDescent="0.25">
      <c r="A27" s="10" t="s">
        <v>53</v>
      </c>
      <c r="B27" s="5" t="s">
        <v>54</v>
      </c>
      <c r="C27" s="6">
        <v>200000</v>
      </c>
    </row>
    <row r="28" spans="1:3" ht="15.75" customHeight="1" x14ac:dyDescent="0.25">
      <c r="A28" s="9" t="s">
        <v>11</v>
      </c>
      <c r="B28" s="90" t="s">
        <v>55</v>
      </c>
      <c r="C28" s="91"/>
    </row>
    <row r="29" spans="1:3" ht="28.5" customHeight="1" x14ac:dyDescent="0.25">
      <c r="A29" s="14" t="s">
        <v>56</v>
      </c>
      <c r="B29" s="79" t="s">
        <v>58</v>
      </c>
      <c r="C29" s="80"/>
    </row>
    <row r="30" spans="1:3" x14ac:dyDescent="0.25">
      <c r="A30" s="12">
        <v>1</v>
      </c>
      <c r="B30" s="89" t="s">
        <v>4</v>
      </c>
      <c r="C30" s="89"/>
    </row>
    <row r="31" spans="1:3" ht="45" x14ac:dyDescent="0.25">
      <c r="A31" s="10" t="s">
        <v>38</v>
      </c>
      <c r="B31" s="5" t="s">
        <v>22</v>
      </c>
      <c r="C31" s="6">
        <v>10000</v>
      </c>
    </row>
    <row r="32" spans="1:3" ht="60" x14ac:dyDescent="0.25">
      <c r="A32" s="10" t="s">
        <v>39</v>
      </c>
      <c r="B32" s="15" t="s">
        <v>62</v>
      </c>
      <c r="C32" s="6">
        <v>10000</v>
      </c>
    </row>
    <row r="33" spans="1:3" ht="45" x14ac:dyDescent="0.25">
      <c r="A33" s="10" t="s">
        <v>40</v>
      </c>
      <c r="B33" s="5" t="s">
        <v>25</v>
      </c>
      <c r="C33" s="6">
        <v>20000</v>
      </c>
    </row>
    <row r="34" spans="1:3" ht="60" x14ac:dyDescent="0.25">
      <c r="A34" s="10" t="s">
        <v>41</v>
      </c>
      <c r="B34" s="5" t="s">
        <v>26</v>
      </c>
      <c r="C34" s="6">
        <v>20000</v>
      </c>
    </row>
    <row r="35" spans="1:3" ht="45" x14ac:dyDescent="0.25">
      <c r="A35" s="10" t="s">
        <v>42</v>
      </c>
      <c r="B35" s="5" t="s">
        <v>24</v>
      </c>
      <c r="C35" s="6">
        <v>20000</v>
      </c>
    </row>
    <row r="36" spans="1:3" ht="75" x14ac:dyDescent="0.25">
      <c r="A36" s="10" t="s">
        <v>43</v>
      </c>
      <c r="B36" s="5" t="s">
        <v>23</v>
      </c>
      <c r="C36" s="6">
        <v>20000</v>
      </c>
    </row>
    <row r="37" spans="1:3" ht="60" x14ac:dyDescent="0.25">
      <c r="A37" s="10" t="s">
        <v>44</v>
      </c>
      <c r="B37" s="5" t="s">
        <v>27</v>
      </c>
      <c r="C37" s="6">
        <v>20000</v>
      </c>
    </row>
    <row r="38" spans="1:3" x14ac:dyDescent="0.25">
      <c r="A38" s="12">
        <v>2</v>
      </c>
      <c r="B38" s="89" t="s">
        <v>7</v>
      </c>
      <c r="C38" s="89"/>
    </row>
    <row r="39" spans="1:3" ht="30" x14ac:dyDescent="0.25">
      <c r="A39" s="10" t="s">
        <v>45</v>
      </c>
      <c r="B39" s="5" t="s">
        <v>30</v>
      </c>
      <c r="C39" s="6">
        <v>10000</v>
      </c>
    </row>
    <row r="40" spans="1:3" ht="30" x14ac:dyDescent="0.25">
      <c r="A40" s="10" t="s">
        <v>46</v>
      </c>
      <c r="B40" s="7" t="s">
        <v>31</v>
      </c>
      <c r="C40" s="6">
        <v>10000</v>
      </c>
    </row>
    <row r="41" spans="1:3" ht="30" customHeight="1" x14ac:dyDescent="0.25">
      <c r="A41" s="10" t="s">
        <v>47</v>
      </c>
      <c r="B41" s="5" t="s">
        <v>32</v>
      </c>
      <c r="C41" s="6">
        <v>10000</v>
      </c>
    </row>
    <row r="42" spans="1:3" ht="37.5" customHeight="1" x14ac:dyDescent="0.25">
      <c r="A42" s="10" t="s">
        <v>48</v>
      </c>
      <c r="B42" s="5" t="s">
        <v>33</v>
      </c>
      <c r="C42" s="6">
        <v>10000</v>
      </c>
    </row>
    <row r="43" spans="1:3" ht="43.5" customHeight="1" x14ac:dyDescent="0.25">
      <c r="A43" s="10" t="s">
        <v>49</v>
      </c>
      <c r="B43" s="5" t="s">
        <v>28</v>
      </c>
      <c r="C43" s="6">
        <v>10000</v>
      </c>
    </row>
    <row r="44" spans="1:3" ht="60" customHeight="1" x14ac:dyDescent="0.25">
      <c r="A44" s="10" t="s">
        <v>50</v>
      </c>
      <c r="B44" s="5" t="s">
        <v>29</v>
      </c>
      <c r="C44" s="6">
        <v>10000</v>
      </c>
    </row>
    <row r="45" spans="1:3" ht="45" customHeight="1" x14ac:dyDescent="0.25">
      <c r="A45" s="10" t="s">
        <v>51</v>
      </c>
      <c r="B45" s="5" t="s">
        <v>34</v>
      </c>
      <c r="C45" s="6">
        <v>10000</v>
      </c>
    </row>
    <row r="46" spans="1:3" ht="27.75" customHeight="1" x14ac:dyDescent="0.25">
      <c r="A46" s="14" t="s">
        <v>57</v>
      </c>
      <c r="B46" s="79" t="s">
        <v>10</v>
      </c>
      <c r="C46" s="80"/>
    </row>
    <row r="47" spans="1:3" x14ac:dyDescent="0.25">
      <c r="A47" s="12">
        <v>1</v>
      </c>
      <c r="B47" s="89" t="s">
        <v>4</v>
      </c>
      <c r="C47" s="89"/>
    </row>
    <row r="48" spans="1:3" ht="70.5" customHeight="1" x14ac:dyDescent="0.25">
      <c r="A48" s="10" t="s">
        <v>38</v>
      </c>
      <c r="B48" s="5" t="s">
        <v>22</v>
      </c>
      <c r="C48" s="6">
        <v>10000</v>
      </c>
    </row>
    <row r="49" spans="1:3" ht="92.25" customHeight="1" x14ac:dyDescent="0.25">
      <c r="A49" s="10" t="s">
        <v>39</v>
      </c>
      <c r="B49" s="15" t="s">
        <v>62</v>
      </c>
      <c r="C49" s="6">
        <v>10000</v>
      </c>
    </row>
    <row r="50" spans="1:3" ht="45" x14ac:dyDescent="0.25">
      <c r="A50" s="10" t="s">
        <v>40</v>
      </c>
      <c r="B50" s="5" t="s">
        <v>25</v>
      </c>
      <c r="C50" s="6">
        <v>10000</v>
      </c>
    </row>
    <row r="51" spans="1:3" ht="78" customHeight="1" x14ac:dyDescent="0.25">
      <c r="A51" s="10" t="s">
        <v>41</v>
      </c>
      <c r="B51" s="5" t="s">
        <v>26</v>
      </c>
      <c r="C51" s="6">
        <v>10000</v>
      </c>
    </row>
    <row r="52" spans="1:3" ht="77.25" customHeight="1" x14ac:dyDescent="0.25">
      <c r="A52" s="10" t="s">
        <v>42</v>
      </c>
      <c r="B52" s="5" t="s">
        <v>24</v>
      </c>
      <c r="C52" s="6">
        <v>10000</v>
      </c>
    </row>
    <row r="53" spans="1:3" ht="103.5" customHeight="1" x14ac:dyDescent="0.25">
      <c r="A53" s="10" t="s">
        <v>43</v>
      </c>
      <c r="B53" s="5" t="s">
        <v>23</v>
      </c>
      <c r="C53" s="6">
        <v>10000</v>
      </c>
    </row>
    <row r="54" spans="1:3" ht="61.5" customHeight="1" x14ac:dyDescent="0.25">
      <c r="A54" s="10" t="s">
        <v>44</v>
      </c>
      <c r="B54" s="5" t="s">
        <v>27</v>
      </c>
      <c r="C54" s="6">
        <v>10000</v>
      </c>
    </row>
    <row r="55" spans="1:3" x14ac:dyDescent="0.25">
      <c r="A55" s="12">
        <v>2</v>
      </c>
      <c r="B55" s="89" t="s">
        <v>7</v>
      </c>
      <c r="C55" s="89"/>
    </row>
    <row r="56" spans="1:3" ht="30" x14ac:dyDescent="0.25">
      <c r="A56" s="10" t="s">
        <v>45</v>
      </c>
      <c r="B56" s="5" t="s">
        <v>30</v>
      </c>
      <c r="C56" s="6">
        <v>10000</v>
      </c>
    </row>
    <row r="57" spans="1:3" ht="30" x14ac:dyDescent="0.25">
      <c r="A57" s="10" t="s">
        <v>46</v>
      </c>
      <c r="B57" s="7" t="s">
        <v>31</v>
      </c>
      <c r="C57" s="6">
        <v>10000</v>
      </c>
    </row>
    <row r="58" spans="1:3" ht="30" x14ac:dyDescent="0.25">
      <c r="A58" s="10" t="s">
        <v>47</v>
      </c>
      <c r="B58" s="5" t="s">
        <v>32</v>
      </c>
      <c r="C58" s="6">
        <v>10000</v>
      </c>
    </row>
    <row r="59" spans="1:3" ht="30" x14ac:dyDescent="0.25">
      <c r="A59" s="10" t="s">
        <v>48</v>
      </c>
      <c r="B59" s="5" t="s">
        <v>33</v>
      </c>
      <c r="C59" s="6">
        <v>10000</v>
      </c>
    </row>
    <row r="60" spans="1:3" ht="30" x14ac:dyDescent="0.25">
      <c r="A60" s="10" t="s">
        <v>49</v>
      </c>
      <c r="B60" s="5" t="s">
        <v>28</v>
      </c>
      <c r="C60" s="6">
        <v>10000</v>
      </c>
    </row>
    <row r="61" spans="1:3" ht="45" x14ac:dyDescent="0.25">
      <c r="A61" s="10" t="s">
        <v>50</v>
      </c>
      <c r="B61" s="5" t="s">
        <v>29</v>
      </c>
      <c r="C61" s="6">
        <v>10000</v>
      </c>
    </row>
    <row r="62" spans="1:3" ht="30" x14ac:dyDescent="0.25">
      <c r="A62" s="10" t="s">
        <v>51</v>
      </c>
      <c r="B62" s="5" t="s">
        <v>34</v>
      </c>
      <c r="C62" s="6">
        <v>10000</v>
      </c>
    </row>
    <row r="63" spans="1:3" x14ac:dyDescent="0.25">
      <c r="A63" s="11">
        <v>3</v>
      </c>
      <c r="B63" s="87" t="s">
        <v>9</v>
      </c>
      <c r="C63" s="88"/>
    </row>
    <row r="64" spans="1:3" ht="45" x14ac:dyDescent="0.25">
      <c r="A64" s="10" t="s">
        <v>52</v>
      </c>
      <c r="B64" s="5" t="s">
        <v>35</v>
      </c>
      <c r="C64" s="6">
        <v>200000</v>
      </c>
    </row>
    <row r="65" spans="1:3" ht="45" x14ac:dyDescent="0.25">
      <c r="A65" s="10" t="s">
        <v>53</v>
      </c>
      <c r="B65" s="5" t="s">
        <v>54</v>
      </c>
      <c r="C65" s="6">
        <v>200000</v>
      </c>
    </row>
    <row r="66" spans="1:3" ht="33.75" customHeight="1" x14ac:dyDescent="0.25">
      <c r="A66" s="14" t="s">
        <v>61</v>
      </c>
      <c r="B66" s="79" t="s">
        <v>12</v>
      </c>
      <c r="C66" s="80"/>
    </row>
    <row r="67" spans="1:3" ht="18" customHeight="1" x14ac:dyDescent="0.25">
      <c r="A67" s="16">
        <v>1</v>
      </c>
      <c r="B67" s="81" t="s">
        <v>65</v>
      </c>
      <c r="C67" s="82"/>
    </row>
    <row r="68" spans="1:3" ht="45" x14ac:dyDescent="0.25">
      <c r="A68" s="10" t="s">
        <v>38</v>
      </c>
      <c r="B68" s="5" t="s">
        <v>22</v>
      </c>
      <c r="C68" s="6">
        <v>10000</v>
      </c>
    </row>
    <row r="69" spans="1:3" ht="60" x14ac:dyDescent="0.25">
      <c r="A69" s="10" t="s">
        <v>39</v>
      </c>
      <c r="B69" s="15" t="s">
        <v>62</v>
      </c>
      <c r="C69" s="6">
        <v>10000</v>
      </c>
    </row>
    <row r="70" spans="1:3" ht="45" x14ac:dyDescent="0.25">
      <c r="A70" s="10" t="s">
        <v>40</v>
      </c>
      <c r="B70" s="5" t="s">
        <v>25</v>
      </c>
      <c r="C70" s="6">
        <v>15000</v>
      </c>
    </row>
    <row r="71" spans="1:3" ht="60" x14ac:dyDescent="0.25">
      <c r="A71" s="10" t="s">
        <v>41</v>
      </c>
      <c r="B71" s="5" t="s">
        <v>26</v>
      </c>
      <c r="C71" s="6">
        <v>15000</v>
      </c>
    </row>
    <row r="72" spans="1:3" ht="45" x14ac:dyDescent="0.25">
      <c r="A72" s="10" t="s">
        <v>42</v>
      </c>
      <c r="B72" s="5" t="s">
        <v>24</v>
      </c>
      <c r="C72" s="6">
        <v>15000</v>
      </c>
    </row>
    <row r="73" spans="1:3" ht="75" x14ac:dyDescent="0.25">
      <c r="A73" s="10" t="s">
        <v>43</v>
      </c>
      <c r="B73" s="5" t="s">
        <v>23</v>
      </c>
      <c r="C73" s="6">
        <v>15000</v>
      </c>
    </row>
    <row r="74" spans="1:3" ht="60" x14ac:dyDescent="0.25">
      <c r="A74" s="10" t="s">
        <v>44</v>
      </c>
      <c r="B74" s="5" t="s">
        <v>27</v>
      </c>
      <c r="C74" s="6">
        <v>10000</v>
      </c>
    </row>
    <row r="75" spans="1:3" ht="33.75" customHeight="1" x14ac:dyDescent="0.25">
      <c r="A75" s="14" t="s">
        <v>63</v>
      </c>
      <c r="B75" s="79" t="s">
        <v>14</v>
      </c>
      <c r="C75" s="80"/>
    </row>
    <row r="76" spans="1:3" ht="19.5" customHeight="1" x14ac:dyDescent="0.25">
      <c r="A76" s="16">
        <v>1</v>
      </c>
      <c r="B76" s="81" t="s">
        <v>64</v>
      </c>
      <c r="C76" s="82"/>
    </row>
    <row r="77" spans="1:3" ht="60" x14ac:dyDescent="0.25">
      <c r="A77" s="19" t="s">
        <v>38</v>
      </c>
      <c r="B77" s="15" t="s">
        <v>62</v>
      </c>
      <c r="C77" s="6">
        <v>10000</v>
      </c>
    </row>
    <row r="78" spans="1:3" ht="45" x14ac:dyDescent="0.25">
      <c r="A78" s="19" t="s">
        <v>39</v>
      </c>
      <c r="B78" s="5" t="s">
        <v>25</v>
      </c>
      <c r="C78" s="6">
        <v>15000</v>
      </c>
    </row>
    <row r="79" spans="1:3" ht="60" x14ac:dyDescent="0.25">
      <c r="A79" s="19" t="s">
        <v>40</v>
      </c>
      <c r="B79" s="5" t="s">
        <v>26</v>
      </c>
      <c r="C79" s="6">
        <v>15000</v>
      </c>
    </row>
    <row r="80" spans="1:3" ht="45" x14ac:dyDescent="0.25">
      <c r="A80" s="19" t="s">
        <v>41</v>
      </c>
      <c r="B80" s="5" t="s">
        <v>24</v>
      </c>
      <c r="C80" s="6">
        <v>15000</v>
      </c>
    </row>
    <row r="81" spans="1:3" ht="75" x14ac:dyDescent="0.25">
      <c r="A81" s="19" t="s">
        <v>42</v>
      </c>
      <c r="B81" s="5" t="s">
        <v>23</v>
      </c>
      <c r="C81" s="6">
        <v>15000</v>
      </c>
    </row>
    <row r="82" spans="1:3" ht="33.75" customHeight="1" x14ac:dyDescent="0.25">
      <c r="A82" s="14" t="s">
        <v>66</v>
      </c>
      <c r="B82" s="79" t="s">
        <v>16</v>
      </c>
      <c r="C82" s="80"/>
    </row>
    <row r="83" spans="1:3" x14ac:dyDescent="0.25">
      <c r="A83" s="20">
        <v>1</v>
      </c>
      <c r="B83" s="83" t="s">
        <v>17</v>
      </c>
      <c r="C83" s="83"/>
    </row>
    <row r="84" spans="1:3" ht="60" x14ac:dyDescent="0.25">
      <c r="A84" s="72" t="s">
        <v>38</v>
      </c>
      <c r="B84" s="73" t="s">
        <v>18</v>
      </c>
      <c r="C84" s="74">
        <v>5442000</v>
      </c>
    </row>
    <row r="85" spans="1:3" x14ac:dyDescent="0.25">
      <c r="A85" s="75">
        <v>2</v>
      </c>
      <c r="B85" s="84" t="s">
        <v>19</v>
      </c>
      <c r="C85" s="85"/>
    </row>
    <row r="86" spans="1:3" ht="60" x14ac:dyDescent="0.25">
      <c r="A86" s="72" t="s">
        <v>46</v>
      </c>
      <c r="B86" s="73" t="s">
        <v>18</v>
      </c>
      <c r="C86" s="74">
        <v>1500000</v>
      </c>
    </row>
    <row r="88" spans="1:3" x14ac:dyDescent="0.25">
      <c r="A88" s="76" t="s">
        <v>156</v>
      </c>
      <c r="B88" s="76"/>
      <c r="C88" s="76"/>
    </row>
    <row r="90" spans="1:3" ht="30" x14ac:dyDescent="0.25">
      <c r="A90" s="54" t="s">
        <v>160</v>
      </c>
      <c r="B90" s="55" t="s">
        <v>159</v>
      </c>
      <c r="C90" s="8" t="s">
        <v>158</v>
      </c>
    </row>
    <row r="91" spans="1:3" x14ac:dyDescent="0.25">
      <c r="A91" s="27">
        <v>1</v>
      </c>
      <c r="B91" s="53" t="s">
        <v>210</v>
      </c>
      <c r="C91" s="50"/>
    </row>
    <row r="92" spans="1:3" x14ac:dyDescent="0.25">
      <c r="A92" s="78" t="s">
        <v>152</v>
      </c>
      <c r="B92" s="78"/>
      <c r="C92" s="45">
        <f>SUM(C91)</f>
        <v>0</v>
      </c>
    </row>
  </sheetData>
  <mergeCells count="23">
    <mergeCell ref="B1:C1"/>
    <mergeCell ref="B63:C63"/>
    <mergeCell ref="B66:C66"/>
    <mergeCell ref="B67:C67"/>
    <mergeCell ref="B75:C75"/>
    <mergeCell ref="B9:C9"/>
    <mergeCell ref="B7:C7"/>
    <mergeCell ref="B25:C25"/>
    <mergeCell ref="B55:C55"/>
    <mergeCell ref="B46:C46"/>
    <mergeCell ref="B47:C47"/>
    <mergeCell ref="B38:C38"/>
    <mergeCell ref="B30:C30"/>
    <mergeCell ref="B28:C28"/>
    <mergeCell ref="B29:C29"/>
    <mergeCell ref="B17:C17"/>
    <mergeCell ref="B8:C8"/>
    <mergeCell ref="A92:B92"/>
    <mergeCell ref="A88:C88"/>
    <mergeCell ref="B82:C82"/>
    <mergeCell ref="B76:C76"/>
    <mergeCell ref="B83:C83"/>
    <mergeCell ref="B85:C85"/>
  </mergeCells>
  <pageMargins left="0.7" right="0.7" top="0.75" bottom="0.75" header="0.3" footer="0.3"/>
  <pageSetup paperSize="9" scale="84"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5"/>
  <sheetViews>
    <sheetView topLeftCell="A9" workbookViewId="0">
      <selection activeCell="B34" sqref="B34"/>
    </sheetView>
  </sheetViews>
  <sheetFormatPr defaultRowHeight="15" x14ac:dyDescent="0.25"/>
  <cols>
    <col min="1" max="1" width="7.5703125" style="18" customWidth="1"/>
    <col min="2" max="2" width="51.140625" style="18" customWidth="1"/>
    <col min="3" max="3" width="23.140625" style="18" customWidth="1"/>
    <col min="4" max="4" width="9.140625" style="18"/>
    <col min="5" max="5" width="18.140625" style="18" customWidth="1"/>
    <col min="6" max="6" width="14.28515625" style="18" customWidth="1"/>
    <col min="7" max="16384" width="9.140625" style="18"/>
  </cols>
  <sheetData>
    <row r="1" spans="1:3" ht="15.75" hidden="1" customHeight="1" thickBot="1" x14ac:dyDescent="0.3">
      <c r="B1" s="1" t="s">
        <v>6</v>
      </c>
    </row>
    <row r="2" spans="1:3" ht="15.75" hidden="1" customHeight="1" thickBot="1" x14ac:dyDescent="0.3">
      <c r="B2" s="2" t="s">
        <v>15</v>
      </c>
    </row>
    <row r="3" spans="1:3" ht="15.75" hidden="1" customHeight="1" thickBot="1" x14ac:dyDescent="0.3">
      <c r="B3" s="4">
        <v>1</v>
      </c>
    </row>
    <row r="4" spans="1:3" ht="15.75" hidden="1" customHeight="1" thickBot="1" x14ac:dyDescent="0.3">
      <c r="B4" s="1" t="s">
        <v>5</v>
      </c>
    </row>
    <row r="5" spans="1:3" ht="15.75" hidden="1" customHeight="1" thickBot="1" x14ac:dyDescent="0.3">
      <c r="B5" s="1">
        <v>2</v>
      </c>
    </row>
    <row r="6" spans="1:3" ht="15.75" hidden="1" customHeight="1" thickBot="1" x14ac:dyDescent="0.3">
      <c r="B6" s="1" t="s">
        <v>8</v>
      </c>
    </row>
    <row r="7" spans="1:3" ht="15.75" hidden="1" customHeight="1" thickBot="1" x14ac:dyDescent="0.3">
      <c r="B7" s="3" t="s">
        <v>20</v>
      </c>
    </row>
    <row r="8" spans="1:3" hidden="1" x14ac:dyDescent="0.25"/>
    <row r="9" spans="1:3" ht="32.25" customHeight="1" x14ac:dyDescent="0.25">
      <c r="A9" s="25" t="s">
        <v>11</v>
      </c>
      <c r="B9" s="96" t="s">
        <v>84</v>
      </c>
      <c r="C9" s="96"/>
    </row>
    <row r="11" spans="1:3" x14ac:dyDescent="0.25">
      <c r="B11" s="21" t="s">
        <v>83</v>
      </c>
      <c r="C11" s="56" t="s">
        <v>169</v>
      </c>
    </row>
    <row r="12" spans="1:3" x14ac:dyDescent="0.25">
      <c r="B12" s="42" t="s">
        <v>85</v>
      </c>
    </row>
    <row r="13" spans="1:3" x14ac:dyDescent="0.25">
      <c r="B13" s="42" t="s">
        <v>153</v>
      </c>
      <c r="C13" s="18" t="s">
        <v>155</v>
      </c>
    </row>
    <row r="15" spans="1:3" x14ac:dyDescent="0.25">
      <c r="A15" s="24"/>
      <c r="B15" s="26" t="s">
        <v>67</v>
      </c>
      <c r="C15" s="26" t="s">
        <v>68</v>
      </c>
    </row>
    <row r="16" spans="1:3" x14ac:dyDescent="0.25">
      <c r="A16" s="27">
        <v>1</v>
      </c>
      <c r="B16" s="28" t="s">
        <v>69</v>
      </c>
      <c r="C16" s="29">
        <v>50000</v>
      </c>
    </row>
    <row r="17" spans="1:6" x14ac:dyDescent="0.25">
      <c r="A17" s="27">
        <v>2</v>
      </c>
      <c r="B17" s="28" t="s">
        <v>70</v>
      </c>
      <c r="C17" s="29">
        <v>100000</v>
      </c>
    </row>
    <row r="18" spans="1:6" x14ac:dyDescent="0.25">
      <c r="A18" s="27">
        <v>3</v>
      </c>
      <c r="B18" s="28" t="s">
        <v>71</v>
      </c>
      <c r="C18" s="29">
        <v>150000</v>
      </c>
    </row>
    <row r="19" spans="1:6" x14ac:dyDescent="0.25">
      <c r="A19" s="27">
        <v>4</v>
      </c>
      <c r="B19" s="28" t="s">
        <v>72</v>
      </c>
      <c r="C19" s="29">
        <v>20000</v>
      </c>
    </row>
    <row r="20" spans="1:6" x14ac:dyDescent="0.25">
      <c r="A20" s="27">
        <v>5</v>
      </c>
      <c r="B20" s="28" t="s">
        <v>73</v>
      </c>
      <c r="C20" s="29">
        <v>100</v>
      </c>
    </row>
    <row r="21" spans="1:6" x14ac:dyDescent="0.25">
      <c r="A21" s="27">
        <v>6</v>
      </c>
      <c r="B21" s="28" t="s">
        <v>74</v>
      </c>
      <c r="C21" s="29">
        <v>150</v>
      </c>
    </row>
    <row r="22" spans="1:6" x14ac:dyDescent="0.25">
      <c r="A22" s="27">
        <v>7</v>
      </c>
      <c r="B22" s="28" t="s">
        <v>75</v>
      </c>
      <c r="C22" s="29">
        <v>20000</v>
      </c>
    </row>
    <row r="23" spans="1:6" x14ac:dyDescent="0.25">
      <c r="A23" s="27">
        <v>8</v>
      </c>
      <c r="B23" s="28" t="s">
        <v>76</v>
      </c>
      <c r="C23" s="29">
        <v>20000</v>
      </c>
    </row>
    <row r="24" spans="1:6" x14ac:dyDescent="0.25">
      <c r="A24" s="27">
        <v>9</v>
      </c>
      <c r="B24" s="28" t="s">
        <v>77</v>
      </c>
      <c r="C24" s="29">
        <v>300</v>
      </c>
    </row>
    <row r="25" spans="1:6" x14ac:dyDescent="0.25">
      <c r="A25" s="27">
        <v>10</v>
      </c>
      <c r="B25" s="28" t="s">
        <v>78</v>
      </c>
      <c r="C25" s="29">
        <v>1000</v>
      </c>
    </row>
    <row r="26" spans="1:6" x14ac:dyDescent="0.25">
      <c r="A26" s="27">
        <v>11</v>
      </c>
      <c r="B26" s="28" t="s">
        <v>79</v>
      </c>
      <c r="C26" s="29">
        <v>20000</v>
      </c>
    </row>
    <row r="27" spans="1:6" x14ac:dyDescent="0.25">
      <c r="A27" s="27">
        <v>12</v>
      </c>
      <c r="B27" s="28" t="s">
        <v>80</v>
      </c>
      <c r="C27" s="29">
        <v>1500</v>
      </c>
    </row>
    <row r="28" spans="1:6" x14ac:dyDescent="0.25">
      <c r="A28" s="27">
        <v>13</v>
      </c>
      <c r="B28" s="28" t="s">
        <v>81</v>
      </c>
      <c r="C28" s="29">
        <v>300</v>
      </c>
    </row>
    <row r="29" spans="1:6" x14ac:dyDescent="0.25">
      <c r="A29" s="27">
        <v>14</v>
      </c>
      <c r="B29" s="28" t="s">
        <v>82</v>
      </c>
      <c r="C29" s="29">
        <v>100</v>
      </c>
    </row>
    <row r="31" spans="1:6" x14ac:dyDescent="0.25">
      <c r="A31" s="76" t="s">
        <v>156</v>
      </c>
      <c r="B31" s="76"/>
      <c r="C31" s="76"/>
      <c r="D31" s="76"/>
      <c r="E31" s="76"/>
      <c r="F31" s="76"/>
    </row>
    <row r="33" spans="1:6" ht="30" x14ac:dyDescent="0.25">
      <c r="A33" s="51" t="s">
        <v>144</v>
      </c>
      <c r="B33" s="44" t="s">
        <v>145</v>
      </c>
      <c r="C33" s="44" t="s">
        <v>146</v>
      </c>
      <c r="D33" s="31" t="s">
        <v>147</v>
      </c>
      <c r="E33" s="31" t="s">
        <v>149</v>
      </c>
      <c r="F33" s="31" t="s">
        <v>199</v>
      </c>
    </row>
    <row r="34" spans="1:6" ht="45" x14ac:dyDescent="0.25">
      <c r="A34" s="19" t="s">
        <v>151</v>
      </c>
      <c r="B34" s="48" t="s">
        <v>148</v>
      </c>
      <c r="C34" s="10" t="s">
        <v>154</v>
      </c>
      <c r="D34" s="49">
        <v>1803</v>
      </c>
      <c r="E34" s="50"/>
      <c r="F34" s="50">
        <f>D34*E34</f>
        <v>0</v>
      </c>
    </row>
    <row r="35" spans="1:6" ht="19.5" customHeight="1" x14ac:dyDescent="0.25">
      <c r="A35" s="95" t="s">
        <v>152</v>
      </c>
      <c r="B35" s="95"/>
      <c r="C35" s="95"/>
      <c r="D35" s="95"/>
      <c r="E35" s="94">
        <f>F34</f>
        <v>0</v>
      </c>
      <c r="F35" s="95"/>
    </row>
  </sheetData>
  <mergeCells count="4">
    <mergeCell ref="E35:F35"/>
    <mergeCell ref="B9:C9"/>
    <mergeCell ref="A35:D35"/>
    <mergeCell ref="A31:F31"/>
  </mergeCells>
  <pageMargins left="0.7" right="0.7" top="0.75" bottom="0.75" header="0.3" footer="0.3"/>
  <pageSetup paperSize="9" scale="9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
  <sheetViews>
    <sheetView workbookViewId="0">
      <selection activeCell="A21" sqref="A21"/>
    </sheetView>
  </sheetViews>
  <sheetFormatPr defaultRowHeight="15" x14ac:dyDescent="0.25"/>
  <cols>
    <col min="1" max="1" width="9.140625" style="18"/>
    <col min="2" max="2" width="18.85546875" style="18" customWidth="1"/>
    <col min="3" max="3" width="15.42578125" style="18" customWidth="1"/>
    <col min="4" max="4" width="12.5703125" style="18" customWidth="1"/>
    <col min="5" max="5" width="19.140625" style="18" customWidth="1"/>
    <col min="6" max="6" width="12.42578125" style="18" customWidth="1"/>
    <col min="7" max="7" width="25" style="18" customWidth="1"/>
    <col min="8" max="8" width="29.140625" style="18" customWidth="1"/>
    <col min="9" max="16384" width="9.140625" style="18"/>
  </cols>
  <sheetData>
    <row r="1" spans="1:8" ht="16.5" x14ac:dyDescent="0.25">
      <c r="A1" s="17" t="s">
        <v>13</v>
      </c>
      <c r="B1" s="86" t="s">
        <v>105</v>
      </c>
      <c r="C1" s="86"/>
      <c r="D1" s="86"/>
      <c r="E1" s="86"/>
      <c r="F1" s="86"/>
      <c r="G1" s="86"/>
      <c r="H1" s="86"/>
    </row>
    <row r="3" spans="1:8" x14ac:dyDescent="0.25">
      <c r="B3" s="18" t="s">
        <v>163</v>
      </c>
    </row>
    <row r="5" spans="1:8" ht="34.5" customHeight="1" x14ac:dyDescent="0.25">
      <c r="A5" s="30" t="s">
        <v>86</v>
      </c>
      <c r="B5" s="30" t="s">
        <v>87</v>
      </c>
      <c r="C5" s="30" t="s">
        <v>88</v>
      </c>
      <c r="D5" s="30" t="s">
        <v>89</v>
      </c>
      <c r="E5" s="30" t="s">
        <v>90</v>
      </c>
      <c r="F5" s="30" t="s">
        <v>91</v>
      </c>
      <c r="G5" s="30" t="s">
        <v>164</v>
      </c>
      <c r="H5" s="31" t="s">
        <v>162</v>
      </c>
    </row>
    <row r="6" spans="1:8" x14ac:dyDescent="0.25">
      <c r="A6" s="19">
        <v>1</v>
      </c>
      <c r="B6" s="23" t="s">
        <v>93</v>
      </c>
      <c r="C6" s="43" t="s">
        <v>94</v>
      </c>
      <c r="D6" s="57">
        <v>0.3</v>
      </c>
      <c r="E6" s="19" t="s">
        <v>95</v>
      </c>
      <c r="F6" s="19" t="s">
        <v>96</v>
      </c>
      <c r="G6" s="19" t="s">
        <v>165</v>
      </c>
      <c r="H6" s="45"/>
    </row>
    <row r="7" spans="1:8" x14ac:dyDescent="0.25">
      <c r="A7" s="19">
        <v>2</v>
      </c>
      <c r="B7" s="23" t="s">
        <v>97</v>
      </c>
      <c r="C7" s="43" t="s">
        <v>98</v>
      </c>
      <c r="D7" s="57">
        <v>0.35</v>
      </c>
      <c r="E7" s="19" t="s">
        <v>92</v>
      </c>
      <c r="F7" s="19" t="s">
        <v>99</v>
      </c>
      <c r="G7" s="19" t="s">
        <v>166</v>
      </c>
      <c r="H7" s="45"/>
    </row>
    <row r="8" spans="1:8" x14ac:dyDescent="0.25">
      <c r="A8" s="19">
        <v>3</v>
      </c>
      <c r="B8" s="23" t="s">
        <v>100</v>
      </c>
      <c r="C8" s="43" t="s">
        <v>101</v>
      </c>
      <c r="D8" s="57">
        <v>0.5</v>
      </c>
      <c r="E8" s="19" t="s">
        <v>92</v>
      </c>
      <c r="F8" s="19" t="s">
        <v>102</v>
      </c>
      <c r="G8" s="19" t="s">
        <v>167</v>
      </c>
      <c r="H8" s="45"/>
    </row>
    <row r="9" spans="1:8" x14ac:dyDescent="0.25">
      <c r="A9" s="19">
        <v>4</v>
      </c>
      <c r="B9" s="23" t="s">
        <v>206</v>
      </c>
      <c r="C9" s="43" t="s">
        <v>103</v>
      </c>
      <c r="D9" s="57">
        <v>0.5</v>
      </c>
      <c r="E9" s="19" t="s">
        <v>104</v>
      </c>
      <c r="F9" s="19"/>
      <c r="G9" s="19" t="s">
        <v>168</v>
      </c>
      <c r="H9" s="45"/>
    </row>
    <row r="10" spans="1:8" x14ac:dyDescent="0.25">
      <c r="A10" s="71">
        <v>5</v>
      </c>
      <c r="B10" s="23" t="s">
        <v>204</v>
      </c>
      <c r="C10" s="43" t="s">
        <v>203</v>
      </c>
      <c r="D10" s="57">
        <v>0.2</v>
      </c>
      <c r="E10" s="19" t="s">
        <v>104</v>
      </c>
      <c r="F10" s="19"/>
      <c r="G10" s="19" t="s">
        <v>205</v>
      </c>
      <c r="H10" s="45"/>
    </row>
    <row r="11" spans="1:8" x14ac:dyDescent="0.25">
      <c r="A11" s="97" t="s">
        <v>152</v>
      </c>
      <c r="B11" s="98"/>
      <c r="C11" s="98"/>
      <c r="D11" s="98"/>
      <c r="E11" s="98"/>
      <c r="F11" s="98"/>
      <c r="G11" s="99"/>
      <c r="H11" s="58">
        <f>SUM(H6:H10)</f>
        <v>0</v>
      </c>
    </row>
  </sheetData>
  <mergeCells count="2">
    <mergeCell ref="B1:H1"/>
    <mergeCell ref="A11:G11"/>
  </mergeCells>
  <pageMargins left="0.7" right="0.7" top="0.75" bottom="0.75" header="0.3" footer="0.3"/>
  <pageSetup paperSize="9" scale="9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0"/>
  <sheetViews>
    <sheetView tabSelected="1" topLeftCell="A19" workbookViewId="0">
      <selection activeCell="C48" sqref="C48"/>
    </sheetView>
  </sheetViews>
  <sheetFormatPr defaultRowHeight="14.25" x14ac:dyDescent="0.2"/>
  <cols>
    <col min="1" max="1" width="9.140625" style="32"/>
    <col min="2" max="2" width="28.85546875" style="32" customWidth="1"/>
    <col min="3" max="3" width="27.140625" style="32" customWidth="1"/>
    <col min="4" max="4" width="9.140625" style="32" customWidth="1"/>
    <col min="5" max="5" width="14.42578125" style="32" customWidth="1"/>
    <col min="6" max="6" width="16" style="32" customWidth="1"/>
    <col min="7" max="16384" width="9.140625" style="32"/>
  </cols>
  <sheetData>
    <row r="1" spans="1:3" x14ac:dyDescent="0.2">
      <c r="A1" s="33" t="s">
        <v>15</v>
      </c>
      <c r="B1" s="34" t="s">
        <v>191</v>
      </c>
    </row>
    <row r="3" spans="1:3" x14ac:dyDescent="0.2">
      <c r="A3" s="33">
        <v>1</v>
      </c>
      <c r="B3" s="34" t="s">
        <v>192</v>
      </c>
    </row>
    <row r="5" spans="1:3" x14ac:dyDescent="0.2">
      <c r="B5" s="32" t="s">
        <v>193</v>
      </c>
    </row>
    <row r="6" spans="1:3" ht="177" customHeight="1" x14ac:dyDescent="0.2">
      <c r="B6" s="100" t="s">
        <v>194</v>
      </c>
      <c r="C6" s="101"/>
    </row>
    <row r="7" spans="1:3" ht="235.5" customHeight="1" x14ac:dyDescent="0.2">
      <c r="B7" s="100" t="s">
        <v>195</v>
      </c>
      <c r="C7" s="101"/>
    </row>
    <row r="8" spans="1:3" ht="409.5" customHeight="1" x14ac:dyDescent="0.2">
      <c r="B8" s="100" t="s">
        <v>196</v>
      </c>
      <c r="C8" s="100"/>
    </row>
    <row r="9" spans="1:3" ht="247.5" customHeight="1" x14ac:dyDescent="0.2">
      <c r="B9" s="100" t="s">
        <v>197</v>
      </c>
      <c r="C9" s="100"/>
    </row>
    <row r="10" spans="1:3" ht="14.25" customHeight="1" x14ac:dyDescent="0.2">
      <c r="B10" s="70"/>
      <c r="C10" s="70"/>
    </row>
    <row r="11" spans="1:3" x14ac:dyDescent="0.2">
      <c r="B11" s="32" t="s">
        <v>135</v>
      </c>
      <c r="C11" s="36">
        <v>15372</v>
      </c>
    </row>
    <row r="12" spans="1:3" x14ac:dyDescent="0.2">
      <c r="B12" s="32" t="s">
        <v>106</v>
      </c>
      <c r="C12" s="32" t="s">
        <v>107</v>
      </c>
    </row>
    <row r="13" spans="1:3" x14ac:dyDescent="0.2">
      <c r="B13" s="32" t="s">
        <v>108</v>
      </c>
      <c r="C13" s="32" t="s">
        <v>109</v>
      </c>
    </row>
    <row r="14" spans="1:3" x14ac:dyDescent="0.2">
      <c r="B14" s="32" t="s">
        <v>110</v>
      </c>
      <c r="C14" s="32" t="s">
        <v>111</v>
      </c>
    </row>
    <row r="15" spans="1:3" x14ac:dyDescent="0.2">
      <c r="B15" s="32" t="s">
        <v>83</v>
      </c>
      <c r="C15" s="32" t="s">
        <v>112</v>
      </c>
    </row>
    <row r="16" spans="1:3" x14ac:dyDescent="0.2">
      <c r="B16" s="32" t="s">
        <v>113</v>
      </c>
      <c r="C16" s="32" t="s">
        <v>112</v>
      </c>
    </row>
    <row r="18" spans="1:5" x14ac:dyDescent="0.2">
      <c r="B18" s="32" t="s">
        <v>114</v>
      </c>
    </row>
    <row r="19" spans="1:5" x14ac:dyDescent="0.2">
      <c r="B19" s="36" t="s">
        <v>115</v>
      </c>
      <c r="C19" s="35">
        <v>2400000</v>
      </c>
    </row>
    <row r="20" spans="1:5" x14ac:dyDescent="0.2">
      <c r="B20" s="36" t="s">
        <v>116</v>
      </c>
      <c r="C20" s="35">
        <v>1200000</v>
      </c>
    </row>
    <row r="21" spans="1:5" x14ac:dyDescent="0.2">
      <c r="B21" s="36" t="s">
        <v>117</v>
      </c>
      <c r="C21" s="35">
        <v>400000</v>
      </c>
    </row>
    <row r="22" spans="1:5" x14ac:dyDescent="0.2">
      <c r="B22" s="36" t="s">
        <v>118</v>
      </c>
      <c r="C22" s="35">
        <v>500000</v>
      </c>
    </row>
    <row r="23" spans="1:5" x14ac:dyDescent="0.2">
      <c r="B23" s="34" t="s">
        <v>119</v>
      </c>
      <c r="C23" s="37">
        <f>SUM(C19:C22)</f>
        <v>4500000</v>
      </c>
    </row>
    <row r="25" spans="1:5" x14ac:dyDescent="0.2">
      <c r="B25" s="60" t="s">
        <v>121</v>
      </c>
      <c r="C25" s="60" t="s">
        <v>122</v>
      </c>
    </row>
    <row r="26" spans="1:5" ht="57" customHeight="1" x14ac:dyDescent="0.2">
      <c r="B26" s="38" t="s">
        <v>120</v>
      </c>
      <c r="C26" s="39">
        <v>4500000</v>
      </c>
    </row>
    <row r="27" spans="1:5" ht="19.5" customHeight="1" x14ac:dyDescent="0.2">
      <c r="B27" s="38"/>
      <c r="C27" s="39"/>
    </row>
    <row r="28" spans="1:5" x14ac:dyDescent="0.2">
      <c r="B28" s="32" t="s">
        <v>209</v>
      </c>
    </row>
    <row r="31" spans="1:5" x14ac:dyDescent="0.2">
      <c r="A31" s="33">
        <v>2</v>
      </c>
      <c r="B31" s="34" t="s">
        <v>132</v>
      </c>
      <c r="E31" s="41"/>
    </row>
    <row r="33" spans="2:3" x14ac:dyDescent="0.2">
      <c r="B33" s="32" t="s">
        <v>129</v>
      </c>
      <c r="C33" s="32" t="s">
        <v>130</v>
      </c>
    </row>
    <row r="34" spans="2:3" x14ac:dyDescent="0.2">
      <c r="B34" s="32" t="s">
        <v>123</v>
      </c>
      <c r="C34" s="32" t="s">
        <v>124</v>
      </c>
    </row>
    <row r="35" spans="2:3" x14ac:dyDescent="0.2">
      <c r="B35" s="32" t="s">
        <v>125</v>
      </c>
      <c r="C35" s="32" t="s">
        <v>126</v>
      </c>
    </row>
    <row r="36" spans="2:3" x14ac:dyDescent="0.2">
      <c r="B36" s="32" t="s">
        <v>110</v>
      </c>
      <c r="C36" s="32" t="s">
        <v>127</v>
      </c>
    </row>
    <row r="37" spans="2:3" x14ac:dyDescent="0.2">
      <c r="B37" s="32" t="s">
        <v>171</v>
      </c>
      <c r="C37" s="32" t="s">
        <v>172</v>
      </c>
    </row>
    <row r="38" spans="2:3" x14ac:dyDescent="0.2">
      <c r="B38" s="32" t="s">
        <v>173</v>
      </c>
      <c r="C38" s="32" t="s">
        <v>128</v>
      </c>
    </row>
    <row r="39" spans="2:3" x14ac:dyDescent="0.2">
      <c r="B39" s="32" t="s">
        <v>131</v>
      </c>
      <c r="C39" s="40">
        <v>0.35</v>
      </c>
    </row>
    <row r="41" spans="2:3" x14ac:dyDescent="0.2">
      <c r="B41" s="32" t="s">
        <v>114</v>
      </c>
    </row>
    <row r="42" spans="2:3" x14ac:dyDescent="0.2">
      <c r="B42" s="36" t="s">
        <v>115</v>
      </c>
      <c r="C42" s="35">
        <v>3000000</v>
      </c>
    </row>
    <row r="43" spans="2:3" x14ac:dyDescent="0.2">
      <c r="B43" s="36" t="s">
        <v>116</v>
      </c>
      <c r="C43" s="35">
        <v>750000</v>
      </c>
    </row>
    <row r="44" spans="2:3" x14ac:dyDescent="0.2">
      <c r="B44" s="36" t="s">
        <v>118</v>
      </c>
      <c r="C44" s="35">
        <v>1250000</v>
      </c>
    </row>
    <row r="45" spans="2:3" x14ac:dyDescent="0.2">
      <c r="B45" s="34" t="s">
        <v>119</v>
      </c>
      <c r="C45" s="37">
        <f>SUM(C42:C44)</f>
        <v>5000000</v>
      </c>
    </row>
    <row r="47" spans="2:3" x14ac:dyDescent="0.2">
      <c r="B47" s="32" t="s">
        <v>133</v>
      </c>
      <c r="C47" s="32" t="s">
        <v>134</v>
      </c>
    </row>
    <row r="50" spans="1:6" x14ac:dyDescent="0.2">
      <c r="A50" s="33">
        <v>3</v>
      </c>
      <c r="B50" s="34" t="s">
        <v>178</v>
      </c>
    </row>
    <row r="52" spans="1:6" x14ac:dyDescent="0.2">
      <c r="B52" s="32" t="s">
        <v>136</v>
      </c>
      <c r="C52" s="32" t="s">
        <v>137</v>
      </c>
    </row>
    <row r="53" spans="1:6" x14ac:dyDescent="0.2">
      <c r="B53" s="32" t="s">
        <v>138</v>
      </c>
      <c r="C53" s="32" t="s">
        <v>139</v>
      </c>
    </row>
    <row r="54" spans="1:6" x14ac:dyDescent="0.2">
      <c r="C54" s="32" t="s">
        <v>201</v>
      </c>
    </row>
    <row r="56" spans="1:6" x14ac:dyDescent="0.2">
      <c r="A56" s="33">
        <v>4</v>
      </c>
      <c r="B56" s="34" t="s">
        <v>207</v>
      </c>
    </row>
    <row r="58" spans="1:6" x14ac:dyDescent="0.2">
      <c r="B58" s="32" t="s">
        <v>129</v>
      </c>
      <c r="C58" s="32" t="s">
        <v>140</v>
      </c>
    </row>
    <row r="59" spans="1:6" x14ac:dyDescent="0.2">
      <c r="C59" s="32" t="s">
        <v>202</v>
      </c>
    </row>
    <row r="62" spans="1:6" s="18" customFormat="1" ht="15" x14ac:dyDescent="0.25">
      <c r="B62" s="18" t="s">
        <v>163</v>
      </c>
    </row>
    <row r="64" spans="1:6" s="18" customFormat="1" ht="30" x14ac:dyDescent="0.25">
      <c r="A64" s="51" t="s">
        <v>144</v>
      </c>
      <c r="B64" s="44" t="s">
        <v>145</v>
      </c>
      <c r="C64" s="44" t="s">
        <v>146</v>
      </c>
      <c r="D64" s="31" t="s">
        <v>170</v>
      </c>
      <c r="E64" s="31" t="s">
        <v>149</v>
      </c>
      <c r="F64" s="31" t="s">
        <v>150</v>
      </c>
    </row>
    <row r="65" spans="1:6" s="18" customFormat="1" ht="30" x14ac:dyDescent="0.25">
      <c r="A65" s="19" t="s">
        <v>151</v>
      </c>
      <c r="B65" s="48" t="s">
        <v>198</v>
      </c>
      <c r="C65" s="10" t="s">
        <v>177</v>
      </c>
      <c r="D65" s="61">
        <v>1</v>
      </c>
      <c r="E65" s="59"/>
      <c r="F65" s="59">
        <f>D65*E65</f>
        <v>0</v>
      </c>
    </row>
    <row r="66" spans="1:6" s="18" customFormat="1" ht="36" customHeight="1" x14ac:dyDescent="0.25">
      <c r="A66" s="19" t="s">
        <v>174</v>
      </c>
      <c r="B66" s="48" t="s">
        <v>180</v>
      </c>
      <c r="C66" s="10" t="s">
        <v>177</v>
      </c>
      <c r="D66" s="61">
        <v>1</v>
      </c>
      <c r="E66" s="59"/>
      <c r="F66" s="59">
        <f t="shared" ref="F66:F69" si="0">D66*E66</f>
        <v>0</v>
      </c>
    </row>
    <row r="67" spans="1:6" s="18" customFormat="1" ht="33" customHeight="1" x14ac:dyDescent="0.25">
      <c r="A67" s="19" t="s">
        <v>175</v>
      </c>
      <c r="B67" s="48" t="s">
        <v>181</v>
      </c>
      <c r="C67" s="10" t="s">
        <v>177</v>
      </c>
      <c r="D67" s="61">
        <v>1</v>
      </c>
      <c r="E67" s="59"/>
      <c r="F67" s="59">
        <f t="shared" si="0"/>
        <v>0</v>
      </c>
    </row>
    <row r="68" spans="1:6" s="18" customFormat="1" ht="30" x14ac:dyDescent="0.25">
      <c r="A68" s="19" t="s">
        <v>176</v>
      </c>
      <c r="B68" s="48" t="s">
        <v>182</v>
      </c>
      <c r="C68" s="10" t="s">
        <v>177</v>
      </c>
      <c r="D68" s="61">
        <v>1</v>
      </c>
      <c r="E68" s="59"/>
      <c r="F68" s="59">
        <f t="shared" si="0"/>
        <v>0</v>
      </c>
    </row>
    <row r="69" spans="1:6" s="18" customFormat="1" ht="30" x14ac:dyDescent="0.25">
      <c r="A69" s="19" t="s">
        <v>179</v>
      </c>
      <c r="B69" s="48" t="s">
        <v>208</v>
      </c>
      <c r="C69" s="10" t="s">
        <v>177</v>
      </c>
      <c r="D69" s="61">
        <v>1</v>
      </c>
      <c r="E69" s="59"/>
      <c r="F69" s="59">
        <f t="shared" si="0"/>
        <v>0</v>
      </c>
    </row>
    <row r="70" spans="1:6" s="18" customFormat="1" ht="19.5" customHeight="1" x14ac:dyDescent="0.25">
      <c r="A70" s="95" t="s">
        <v>152</v>
      </c>
      <c r="B70" s="95"/>
      <c r="C70" s="95"/>
      <c r="D70" s="95"/>
      <c r="E70" s="94">
        <f>SUM(F65:F69)</f>
        <v>0</v>
      </c>
      <c r="F70" s="95"/>
    </row>
  </sheetData>
  <mergeCells count="6">
    <mergeCell ref="B6:C6"/>
    <mergeCell ref="B7:C7"/>
    <mergeCell ref="B8:C8"/>
    <mergeCell ref="B9:C9"/>
    <mergeCell ref="E70:F70"/>
    <mergeCell ref="A70:D70"/>
  </mergeCells>
  <pageMargins left="0.7" right="0.7" top="0.75" bottom="0.75" header="0.3" footer="0.3"/>
  <pageSetup paperSize="9" scale="8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REKAPITULACIJA</vt:lpstr>
      <vt:lpstr>A</vt:lpstr>
      <vt:lpstr>B</vt:lpstr>
      <vt:lpstr>C</vt:lpstr>
      <vt:lpstr>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Marija</dc:creator>
  <cp:lastModifiedBy>Marija</cp:lastModifiedBy>
  <cp:lastPrinted>2018-02-21T11:57:09Z</cp:lastPrinted>
  <dcterms:created xsi:type="dcterms:W3CDTF">2018-01-10T13:33:20Z</dcterms:created>
  <dcterms:modified xsi:type="dcterms:W3CDTF">2018-02-22T09:25:17Z</dcterms:modified>
</cp:coreProperties>
</file>