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defaultThemeVersion="124226"/>
  <bookViews>
    <workbookView xWindow="-120" yWindow="-120" windowWidth="24270" windowHeight="13155" activeTab="1"/>
  </bookViews>
  <sheets>
    <sheet name="Opci_Dio" sheetId="4" r:id="rId1"/>
    <sheet name="Natjecaj" sheetId="3" r:id="rId2"/>
  </sheets>
  <definedNames>
    <definedName name="_xlnm.Print_Area" localSheetId="1">Natjecaj!$A$1:$F$379</definedName>
    <definedName name="_xlnm.Print_Area" localSheetId="0">Opci_Dio!$A$1:$A$74</definedName>
  </definedName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29" i="3" l="1"/>
  <c r="B115" i="3"/>
  <c r="B110" i="3"/>
  <c r="B102" i="3"/>
  <c r="B95" i="3"/>
  <c r="B166" i="3" s="1"/>
  <c r="B269" i="3" l="1"/>
  <c r="B221" i="3" l="1"/>
  <c r="B93" i="3" l="1"/>
  <c r="B94" i="3"/>
  <c r="F329" i="3" l="1"/>
  <c r="F332" i="3"/>
  <c r="F314" i="3"/>
  <c r="F309" i="3"/>
  <c r="F198" i="3"/>
  <c r="F129" i="3"/>
  <c r="F110" i="3"/>
  <c r="F93" i="3"/>
  <c r="F30" i="3"/>
  <c r="F31" i="3"/>
  <c r="F32" i="3"/>
  <c r="F33" i="3"/>
  <c r="F34" i="3"/>
  <c r="F35" i="3"/>
  <c r="F36" i="3"/>
  <c r="F61" i="3"/>
  <c r="F70" i="3"/>
  <c r="B37" i="3"/>
  <c r="B160" i="3" s="1"/>
  <c r="F318" i="3"/>
  <c r="F304" i="3"/>
  <c r="F296" i="3"/>
  <c r="B294" i="3"/>
  <c r="F294" i="3" s="1"/>
  <c r="F295" i="3"/>
  <c r="F74" i="3"/>
  <c r="F22" i="3"/>
  <c r="F29" i="3"/>
  <c r="F52" i="3"/>
  <c r="F81" i="3"/>
  <c r="F196" i="3"/>
  <c r="F166" i="3"/>
  <c r="F151" i="3"/>
  <c r="F273" i="3"/>
  <c r="F227" i="3"/>
  <c r="F280" i="3"/>
  <c r="F276" i="3"/>
  <c r="F94" i="3"/>
  <c r="F235" i="3"/>
  <c r="F102" i="3"/>
  <c r="F115" i="3"/>
  <c r="F177" i="3"/>
  <c r="F180" i="3"/>
  <c r="F181" i="3"/>
  <c r="F182" i="3"/>
  <c r="F183" i="3"/>
  <c r="F184" i="3"/>
  <c r="F185" i="3"/>
  <c r="F200" i="3"/>
  <c r="F202" i="3"/>
  <c r="F203" i="3"/>
  <c r="F204" i="3"/>
  <c r="F206" i="3"/>
  <c r="F207" i="3"/>
  <c r="F208" i="3"/>
  <c r="F209" i="3"/>
  <c r="F211" i="3"/>
  <c r="F212" i="3"/>
  <c r="F213" i="3"/>
  <c r="F214" i="3"/>
  <c r="F215" i="3"/>
  <c r="F217" i="3"/>
  <c r="F218" i="3"/>
  <c r="F219" i="3"/>
  <c r="F220" i="3"/>
  <c r="F226" i="3"/>
  <c r="F231" i="3"/>
  <c r="F232" i="3"/>
  <c r="F241" i="3"/>
  <c r="F248" i="3"/>
  <c r="F269" i="3"/>
  <c r="F287" i="3"/>
  <c r="F282" i="3" l="1"/>
  <c r="F358" i="3" s="1"/>
  <c r="F289" i="3"/>
  <c r="F360" i="3" s="1"/>
  <c r="F160" i="3"/>
  <c r="F134" i="3"/>
  <c r="B322" i="3"/>
  <c r="F322" i="3" s="1"/>
  <c r="F41" i="3"/>
  <c r="F83" i="3" s="1"/>
  <c r="F352" i="3" s="1"/>
  <c r="B253" i="3"/>
  <c r="F253" i="3" s="1"/>
  <c r="B179" i="3"/>
  <c r="B323" i="3"/>
  <c r="F323" i="3" s="1"/>
  <c r="B326" i="3"/>
  <c r="F326" i="3" s="1"/>
  <c r="B257" i="3"/>
  <c r="F257" i="3" s="1"/>
  <c r="F145" i="3"/>
  <c r="B335" i="3" l="1"/>
  <c r="F335" i="3" s="1"/>
  <c r="F337" i="3" s="1"/>
  <c r="F362" i="3" s="1"/>
  <c r="F168" i="3"/>
  <c r="F354" i="3" s="1"/>
  <c r="F179" i="3"/>
  <c r="B186" i="3"/>
  <c r="F259" i="3" l="1"/>
  <c r="F356" i="3" s="1"/>
  <c r="F364" i="3" s="1"/>
  <c r="F365" i="3" s="1"/>
  <c r="F366" i="3" s="1"/>
</calcChain>
</file>

<file path=xl/sharedStrings.xml><?xml version="1.0" encoding="utf-8"?>
<sst xmlns="http://schemas.openxmlformats.org/spreadsheetml/2006/main" count="349" uniqueCount="291">
  <si>
    <t>4.3.   Izvedba armirano betonske donje zaštitne ploče kao oslonac ljevano željeznog poklopca debljine d = 15 cm, iznad donje 2 ploče, veličine F3 =1,13 m2, F4= 1,91 m2 s unutrašnjim otvorom DN 700 mm i DN 900 mm, visine d = 15 cm prema detaljnom nacrtu oplate i armature, od betona C 25/30, armiranog rebrastom armaturom RA 400/500 - 80 kg/ploči. AB ploču ugraditi min 5-10 cm iznad vertikalne cijevi okna. Obračun po komadu</t>
  </si>
  <si>
    <t>6.4.     Nabava i dobava, ugradnja PVC, korugiranih cijevi ID 250 - 300 mm za prespajanje oborinskog kolektora na mjestu kolizije s trasom fekalne odvodnje. U cijeni je uključen sav rad i materijal za profile cijevi ID 250  - ID 300 mm. Obračun po m' izmještene trase cjevovda i čvora.</t>
  </si>
  <si>
    <t>3.4     Dobava i ugradnja Č.P.C. DN 25 - DN 50 za prespajanje kućnih priključaka vodovoda na trasi fekalnog kolektora. Spajane na navoj, cijevi  standardne duljine 6,0 m . Cijevi polagati u rov na pripremljenu pješčanu posteljicu, na koju treba ravnomjerno nalijegati spajanju. U cijeni prespajanja jednog priključka su svi fitinzi, izolacija cijevi, cijev duljine 6,0 m te sav građevinski i montažerski rad na prespajanju.</t>
  </si>
  <si>
    <t>3.6.     Nabava i ugradnja lijevano-željeznih tipskih</t>
  </si>
  <si>
    <t>radova. Obračun po kom prespajanja prema detalju.</t>
  </si>
  <si>
    <t>4.1.     Izrada betonske podloge ispod okana</t>
  </si>
  <si>
    <t>Obračun po m'.</t>
  </si>
  <si>
    <t>m2</t>
  </si>
  <si>
    <t>UKUPNO:</t>
  </si>
  <si>
    <t xml:space="preserve">ukupno: m3 </t>
  </si>
  <si>
    <t>m3</t>
  </si>
  <si>
    <t>II ZEMLJANI RADOVI</t>
  </si>
  <si>
    <t xml:space="preserve">prijevoz i istovar na deponiji s razastiranjem. </t>
  </si>
  <si>
    <t>Obračun po m3 odvezenog materijala u sraslom stanju.</t>
  </si>
  <si>
    <t>2.7.   Nabava, dovoz  i ugradba  tamponskog</t>
  </si>
  <si>
    <t>poklopci, kom</t>
  </si>
  <si>
    <t>V ZIDARSKI I POMOĆNI RADOVI</t>
  </si>
  <si>
    <t>I     PRIPREMNI RADOVI</t>
  </si>
  <si>
    <t>II    ZEMLJANI RADOVI</t>
  </si>
  <si>
    <t>V   ZIDARSKI I POMOĆNI RADOVI</t>
  </si>
  <si>
    <t>VI   OSTALI RADOVI</t>
  </si>
  <si>
    <t>SVEUKUPNO</t>
  </si>
  <si>
    <t>m'</t>
  </si>
  <si>
    <t>kom</t>
  </si>
  <si>
    <t>I PRIPREMNI RADOVI</t>
  </si>
  <si>
    <t>2.2.     Iskop proširenja i produbljenja jarka za</t>
  </si>
  <si>
    <t>materijala 1 m od ruba jarka. Obračun po</t>
  </si>
  <si>
    <t>2.3.     Planiranje dna jarka svih cjevovoda do</t>
  </si>
  <si>
    <t>određene kote prema uzdužnom profilu sa</t>
  </si>
  <si>
    <t>izbacivanjem suvišnog materijala iz jarka.</t>
  </si>
  <si>
    <t>Obračun po m2 isplanirane površine.</t>
  </si>
  <si>
    <t>2.4.     Dobava i ugradnja pijeska za posteljicu</t>
  </si>
  <si>
    <t>2.5.     Zatrpavanje jarka finim (sitnim) materijalom</t>
  </si>
  <si>
    <t>nakon izvedene pješčane posteljice cijevi i</t>
  </si>
  <si>
    <t>položenog cjevovoda. Radove izvršiti za</t>
  </si>
  <si>
    <t>cm iznad tjemena cijevi, tako da se ne</t>
  </si>
  <si>
    <t>zatrpaju spojevi. Tek po uspješno</t>
  </si>
  <si>
    <t>završenoj tlačnoj probi zatrpati i spojeve uz</t>
  </si>
  <si>
    <t>pažljivo nabijanje lakim mehaničkim</t>
  </si>
  <si>
    <t>nabijačima. Obračun po m3 ugrađenog</t>
  </si>
  <si>
    <t>materijala.</t>
  </si>
  <si>
    <t>Obračun po m3 ugrađenog materijala.</t>
  </si>
  <si>
    <t>nosivog sloja u jarku iznad prethodno</t>
  </si>
  <si>
    <t>ugrađenog sloja sitnog materijala, do visine</t>
  </si>
  <si>
    <t>Tamponski sloj se sastoji od tucanika</t>
  </si>
  <si>
    <t>krupnoće 0-63 mm, mehanički</t>
  </si>
  <si>
    <t>stabiliziranog (MS=80 MN/m2). Tamponski</t>
  </si>
  <si>
    <t>sloj izvesti na cjeloj duljini trase.</t>
  </si>
  <si>
    <t>Obračun po komadu.</t>
  </si>
  <si>
    <t>površinu je potrebno poravnati pod letvu. U</t>
  </si>
  <si>
    <t>cijenu uključiti sav rad i materijal potreban</t>
  </si>
  <si>
    <t>do potpunog dovršenja stavke.</t>
  </si>
  <si>
    <t>Obračun po m2 površine betona.</t>
  </si>
  <si>
    <t>REKAPITULACIJA:</t>
  </si>
  <si>
    <t xml:space="preserve">U cijenu radova uračunat je sav potrebni spojni materijal </t>
  </si>
  <si>
    <t>Urediti, održavati za dogovoren rok trajanja radova</t>
  </si>
  <si>
    <t>terena u prijašnje stanje uključujući uklanjanje</t>
  </si>
  <si>
    <t>nečistoće. Cijena uključuje ishođenje dozvole za</t>
  </si>
  <si>
    <t>zauzimanje javne površine uz objekt u površini prema</t>
  </si>
  <si>
    <t>Gradilište mora biti uređeno sukladno odredbama Zakona</t>
  </si>
  <si>
    <t>Nabava i montaža ploče s podatcimao građevini</t>
  </si>
  <si>
    <t>investitoru, odobrenju za građenje, projektantu, nadzoru</t>
  </si>
  <si>
    <t>i izvoditeljima radova. Uklanjanje ploče po završetku</t>
  </si>
  <si>
    <t>VI       OSTALI RADOVI</t>
  </si>
  <si>
    <t xml:space="preserve">poklopaca komplet s pripadnim fiksnim </t>
  </si>
  <si>
    <t>rješenju nadležnog organa vlasti.</t>
  </si>
  <si>
    <t>o zaštiti na radu i sukladno elaboratu uređenja gradilišta.</t>
  </si>
  <si>
    <t>kao i uređivati gradilište i ponovno uspostavljanje</t>
  </si>
  <si>
    <t>m3 iskopanog sraslog materijala.</t>
  </si>
  <si>
    <t>uključeno u cijenu (dim : 1 x 1 m).</t>
  </si>
  <si>
    <t>Točnu kategoriju tla utvrditi će nadzorni inženjer</t>
  </si>
  <si>
    <t>S</t>
  </si>
  <si>
    <t>UKUPNO</t>
  </si>
  <si>
    <t>* geodetski snimak  na digitalnom mediju.</t>
  </si>
  <si>
    <t>uračunato  planiranje  dna zasunskih okana.</t>
  </si>
  <si>
    <t>Radove izvesti sa točnošću +/-1 cm. U   količine je</t>
  </si>
  <si>
    <t>nabijanjem kolaca za oznaku trase i tablica sa</t>
  </si>
  <si>
    <t xml:space="preserve">upisanim brojem točke te označavanje položaja </t>
  </si>
  <si>
    <t xml:space="preserve">revizijskih okana i kućnih priključaka prema situaciji. </t>
  </si>
  <si>
    <t>Obračun po m' trase.</t>
  </si>
  <si>
    <t>IlI MONTERSKI RADOVI</t>
  </si>
  <si>
    <t>U cijenu je uračunata dobava vode.</t>
  </si>
  <si>
    <t>Obračun po m' kolektora.</t>
  </si>
  <si>
    <t>III   MONTERSKI RADOVI</t>
  </si>
  <si>
    <t>Nabava i doprema na grad. depooniju      m'</t>
  </si>
  <si>
    <t>Obračun po m' nabavljene i ugrađene cijevi.</t>
  </si>
  <si>
    <t>Obračun po m' izvedenog cjevovoda.</t>
  </si>
  <si>
    <t>* montažerski plan</t>
  </si>
  <si>
    <t>Izradio:</t>
  </si>
  <si>
    <t>_________________________</t>
  </si>
  <si>
    <t>PP korugirane cijevi  SN 8 DN/OD 300/339,4 mm</t>
  </si>
  <si>
    <t>2.1.     Iskop rova za oborinski kolektor</t>
  </si>
  <si>
    <t>cjevovoda, sa odbacivanjem iskopanog</t>
  </si>
  <si>
    <t>Ugradnja s prijenosom do rova       m'</t>
  </si>
  <si>
    <t>PP korugirane cijevi  SN 8 DN/OD 200/225,7 mm</t>
  </si>
  <si>
    <t>PP korugirane cijevi  SN 8 DN/OD 400/452,6 mm</t>
  </si>
  <si>
    <t>PP korugirane cijevi  SN 8 DN/OD 500/565,7 mm</t>
  </si>
  <si>
    <t>PP korugirane cijevi  SN 8 DN/OD 600/678,9 mm</t>
  </si>
  <si>
    <t>Okna promjera 600 mm     kom</t>
  </si>
  <si>
    <t>Okna promjera 800 mm     kom</t>
  </si>
  <si>
    <t>Okna promjera 1000 mm     kom</t>
  </si>
  <si>
    <t>Ugradbena visina okna do 2,0 m</t>
  </si>
  <si>
    <t>Ugradbena visina okna do 2,5 m</t>
  </si>
  <si>
    <t>Ugradbena visina okna do 3,0 m</t>
  </si>
  <si>
    <t>komplet</t>
  </si>
  <si>
    <t>PDV 25%</t>
  </si>
  <si>
    <t xml:space="preserve">i okana na deponiju. U cijenu je uračunat utovar, </t>
  </si>
  <si>
    <t>PP korugirane cijevi  SN 8 DN/OD 800/906,3 mm</t>
  </si>
  <si>
    <t>PP korugirane cijevi  SN 8 DN/OD 1000/1134,3 mm</t>
  </si>
  <si>
    <t>situaciji i podacima nadležnih službi, instalacije vodovoda, kanalizacije, energetike te DTK instalacije</t>
  </si>
  <si>
    <t>Pripremljeni materijal dovesti i nasuti do 20 (30 cm)</t>
  </si>
  <si>
    <t>Ugradbena visina okna do 3,5 m</t>
  </si>
  <si>
    <t>Okna promjera 1000 mm/800 mm     kom</t>
  </si>
  <si>
    <t>Okna promjera 1000 mm/1000 mm     kom</t>
  </si>
  <si>
    <t>Okna promjera 800 mm/500 mm     kom</t>
  </si>
  <si>
    <t>Okna promjera 800 mm/400 mm     kom</t>
  </si>
  <si>
    <t>Okna promjera 800 mm/300 mm     kom</t>
  </si>
  <si>
    <t>Obračun po izvedenom prespajanju</t>
  </si>
  <si>
    <t>Nabava i doprema na grad. depooniju      kom</t>
  </si>
  <si>
    <t>Ugradnja s prijenosom do rova       kom</t>
  </si>
  <si>
    <t>Ovo nedirati????</t>
  </si>
  <si>
    <t>BROJ OKANA</t>
  </si>
  <si>
    <t>BROJ PRIKLJUČAKA</t>
  </si>
  <si>
    <t>LINIJSKA REŠETKA</t>
  </si>
  <si>
    <t>m</t>
  </si>
  <si>
    <t xml:space="preserve">revizijska i slivna okna na kolektoru fekalnog </t>
  </si>
  <si>
    <t>I</t>
  </si>
  <si>
    <t>II</t>
  </si>
  <si>
    <t>Okna promjera 600 mm/250 mm     kom</t>
  </si>
  <si>
    <t>Okna promjera 800 mm/250 mm     kom</t>
  </si>
  <si>
    <t>3.8.   Ispitivanje montiranog fekalnog gravitacijskog kolektora na vodonepropusnost, u svemu prema  priloženim tehničkim uvjetima iz projekta te pravilniku za ispitivanje kanalizacijskih kolektora. Za ispitivanje je potrebno odgovarajuće ovlaštenje sukladno pravilniku. Obavezno voditi zapisnik o izvršenoj kontroli vodonepropusnost. Obračun po m' ispitanog kanala.</t>
  </si>
  <si>
    <t>3.9.   Čišćenje i ispiranje fekalnog kolektora te završno snimanje kamerom radi provjere propusnosti kolektora nakon kompletno dovršenih radova.  U cijenu su uračunate manipulacije armaturama, trošak vode, sa svim potrebnim radnjama te trošak snimanja. Snimak kolektora predati u digitalnom zapisu investitoru.</t>
  </si>
  <si>
    <t>IV BETONSKI I ASFALTERSKI RADOVI</t>
  </si>
  <si>
    <t>IV   BETONSKI I ASFALTERSKI RADOVI</t>
  </si>
  <si>
    <t>3.7.   Prespajanje novoizgrađenog gravitacijskog fekalnog kolektora na mjestu priključnih okana.</t>
  </si>
  <si>
    <t>1.1       Izrada na temelju projekta i ostale tehničke dokumentacije potrebne radioničke i ostalu tehničke dokumentacije dostatne za izvođenje radova (riješnje svih detalje vođenja trasa, izvedbe okana, trasiranja cjevovoda, križanja s drugim instalacijama te sve druge detalje kojima se utječe na tehnologiju građenja te ugradnju opreme). Usvojenom i usuglašenom tehničkom dokumentacijom koju izrađuje Odabrani ponuditelj smatra se samo ona koju je Nadzor i Naručitelj ovjerio vlastoručnim potpisom.</t>
  </si>
  <si>
    <t>Dobru zbijenost je potrebno postići ispod intenzivno opterećenih prometnih površina, sa slijedećim parametrima zbijenosti: modul stišljivosti, Ms = 80 [MN m-2]; stupanj zbijenosti, Sz = 98 [%].</t>
  </si>
  <si>
    <t>U cijeni su svi građevinski radovi i sav materijal na ugradnji.</t>
  </si>
  <si>
    <t>Okna su prosječne visine 1,5 [m]. Specifikacija ulaznih i izlaznih kuteva, te broja i dimenzija priključaka prema projektu. Obračun po komadu kompletno isporučenog i montiranog okna.</t>
  </si>
  <si>
    <t>Okna se ugrađuju na prethodno izvednu betonsku podlogu, debljine 10 cm, od betona klase C12/15, ravnomjerno bočno zasipanje ugrađenog i priključenog okna obavlja se materijalom maksimalne krupnoće 0-40 mm. Zasipanje se izvodi u horizontalnim slojevima do najviše 30 cm, uz lagano ručno zbijanje u visini od najmanje 30 [cm] iznad tjemena priključnih cijevi i u neposrednoj blizini tijela okna od cca 20 cm, a potom uz strojno zbijanje</t>
  </si>
  <si>
    <t>Po završenom zbijanju potrebno je da cijevni dio Pragma cijevi kod RO 630 viri za najviše 5 cm iznad nivoa gornjeg nosivog sloja. Armirano betonski distribucijski prsten polaže se direktno na nosivi sloj ili na betonsku pologu debljine cca 20 cm. Nakon toga se ugrađuje lijevanoželjezni poklopac, ø 600 [mm], odgovarajuće nosivosti.</t>
  </si>
  <si>
    <t xml:space="preserve">za prespajanje kućnih priključaka . U cijeni su svi montažerski i građevinski radovi. Cijevi polagati u rov na pripremljenu pješčanu posteljicu, na koju treba ravnomjerno nalijegati pri spajanju na fekalni kolektor. </t>
  </si>
  <si>
    <t>4.2.   Izvedba armirano betonske gornje nosive ploče-prstena kao oslonac ljevano željeznog poklopca debljine d = 15 cm, širine d = 35 cm prema detaljnom nacrtu oplate i armature, s unutrašnjim otvorom DN 700 mm.</t>
  </si>
  <si>
    <t>AB distribucijskog prstena vanjskih dimenzija Ф140 [cm] te unutarnjih dimenzija Ф70 [cm]. betonom C30/37 (fcd=2,0 kN/cm2), armatura B500B (fyd=43,48 kN/cm2), 25 kg/kom, nosivosti 400 [kN]. Ugradnja na zbijenu podlogu nakon zatrpavanja okna direktno na nosivi sloj (min. DPr= 98%), prostor između prstena i stjenki okna treba biti minimalno cca. 15 cm. Ljevano željezni poklopac se postavlja na AB distribucijski prsten. Obračun po kom prstena sa svim radovima, materijalom, betonskim željezom i oplatom.</t>
  </si>
  <si>
    <t>1.1.     Iskolčenje trase fekalnog kolektora sa</t>
  </si>
  <si>
    <t>1.2.     Iskolčenje postojeće instalacije prema</t>
  </si>
  <si>
    <t>1.3.    Uređenje prostora za organizaciju i smještaj gradilišta.</t>
  </si>
  <si>
    <t>U cijeni je uključena nabava, dovoz  i ugradba  zamjenskog materijala za zasipavanje. Obračun po m3 ugrađenog materijala.</t>
  </si>
  <si>
    <t>betonom C 12/15, debljine 10 cm. Gornju</t>
  </si>
  <si>
    <t>4.3.   Nabava i dobava te ugradnja bitumeniziranog nosivog sloja (BNS 22), teško. opt., d = 5,0 cm te habajućeg sloja (HS AB 11) d= 5 cm. Strojna izrada bitumeniziranog nosivog  sloja (BNS) i habajućeg sloja (HS) proizvedenog i ugrađenog po vrućem postupku, vrste bitumena i mješavine prema potvrđenom radnom sastavu. Za teško prometno opterećenje u sloju debljine HS AB11 5,0 cm + BNS22 5,0 cm.</t>
  </si>
  <si>
    <t>nogostupa, kako bi oštećenja nastala</t>
  </si>
  <si>
    <t>tijekom iskopa bila što manja. Zapilavanje</t>
  </si>
  <si>
    <t>izvesti po 20 cm šire od širine iskopa rova</t>
  </si>
  <si>
    <t>(80 cm). Ukupna širina zapilavanja je 120</t>
  </si>
  <si>
    <t>cm.</t>
  </si>
  <si>
    <t>Obračun po m' izvedenog zapilavanja.</t>
  </si>
  <si>
    <t>Stavka obuhvaća strojni iskop postojećeg</t>
  </si>
  <si>
    <t>kolovoza ili betona s utovarom u prijevozno</t>
  </si>
  <si>
    <t>sredstvo i odvozom iskopanog materijala</t>
  </si>
  <si>
    <t>na deponiju na udaljenost do 15 km.</t>
  </si>
  <si>
    <t>Obračun po m2.</t>
  </si>
  <si>
    <t>1.6.    Skidanje postojećeg popločenja od betonskih tlakavica na trasi kolektora u nogostupu. Tlakovice pažljivo skinuti te odložiti za ponovnu upotrebu nakon izvedbe fekalnog kolektora.</t>
  </si>
  <si>
    <t>1.7.    Natpisna ploča sa podacima o građevini</t>
  </si>
  <si>
    <t>* izvedba betonskih tlakovica                                       m2</t>
  </si>
  <si>
    <t>* sanacija ivičnjaka 8x25/100 cm                                m'</t>
  </si>
  <si>
    <t>* sanacija ivičnjaka 15x25x12/100 cm                        m'</t>
  </si>
  <si>
    <t>6.1.     Sanacija nogostupa od prefabriciranih betonskih elemenata - tlakovice demontiranih prije početka radova s izvedbom sanacije betonskih rubnjaka 15x25x12/100 cm, 8x25/100 cm. Betonsku galanteriju položiti na prethodno izvedeni tamponski sloj d=20 cm te položiti na sloj pijeska 0-6 mm, d= 7 cm. Nakon polaganja na pijesak galanteriju je potrebno zbiti nabijačina za promet osobnih vozila. ¸U cijenu je uključena nabava i dobava ivičnjaka te 15% novih betonskih  tlakovicaObračun po m2 saniranog nogostupa te m' saniranih ivičnjaka.</t>
  </si>
  <si>
    <t>obuhvaćen sav materijal i rad oko izrade</t>
  </si>
  <si>
    <t>zaštitne ograde uzduž rova, na mjestima</t>
  </si>
  <si>
    <t>gdje je nužno osigurati promet pješaka.</t>
  </si>
  <si>
    <t>U cijenu uračunati izradu i demontažu iste</t>
  </si>
  <si>
    <t>nakon završetka radova.</t>
  </si>
  <si>
    <t>propisanu udaljenost od trase vodovoda</t>
  </si>
  <si>
    <t>(1.0 m svijetlog horizontalnog razmaka.)</t>
  </si>
  <si>
    <t>(0.5 m svijetlog razmaka)</t>
  </si>
  <si>
    <r>
      <t>m</t>
    </r>
    <r>
      <rPr>
        <vertAlign val="superscript"/>
        <sz val="10"/>
        <rFont val="Arial"/>
        <family val="2"/>
        <charset val="238"/>
      </rPr>
      <t>2</t>
    </r>
  </si>
  <si>
    <t>25 cm ispod nivelete prometnice.</t>
  </si>
  <si>
    <t>Okna se ravnomjerno bočno zasipavaju materijalom maksimalne krupnoće 0-32 mm. Zasipanje se izvodi u horizontalnim slojevima do najviše 30 cm, uz lagano ručno zbijanje u visini od najmanje 30 [cm] iznad tjemena priključnih cijevi i u neposrednoj blizini tijela okna od cca 20 cm, a potom uz strojno zbijanje.</t>
  </si>
  <si>
    <t>TROŠKOVNIK PRIKLJUČNOG</t>
  </si>
  <si>
    <t>KOLEKTORA FEKALNE ODVODNJE DN 250 mm</t>
  </si>
  <si>
    <t>širine 60 cm prema poprečnim profilima, a</t>
  </si>
  <si>
    <t xml:space="preserve"> Strojno pomoću prikladne mehanizacije (bagera ili rovokopača, ili dr. stroja) sa odsijecanjem bočnih strana prema detalju iz projekta i grubim planiranjem.</t>
  </si>
  <si>
    <t>na terenu prilikom iskopa. Obračun po m3 iskopanog sraslog materijala (idealni presjek).</t>
  </si>
  <si>
    <t>ručno (2%) m3</t>
  </si>
  <si>
    <t>strojno (98%) m3</t>
  </si>
  <si>
    <t>krupnoće zrna pijeska do 8 mm s nabijanjem,</t>
  </si>
  <si>
    <t>debljine 10 cm (15 cm), krupnoće zrna pijeska do 8 mm</t>
  </si>
  <si>
    <t>Zatrpavanje se vrši u slojevima 25 - 35 cm, uz nabijanje. Gornju površinu fino isplanirati.</t>
  </si>
  <si>
    <t>2.6.     Zatrpavanje preostalog dijela jarka zamjenskim materijalom. Maksimalno zrno materijala ne smije biti veće od 63 mm.</t>
  </si>
  <si>
    <t xml:space="preserve">2.7.   Nabava, dovoz  i ugradba  zamjenskog materijala vel. zrna max 63 mm za zasipavanje revizijskih okana do visine cca 30 cm ispod nivelete </t>
  </si>
  <si>
    <t>3.2.   Nabava i doprema montažnih polipropilenskih (PP) okana za kanalizaciju DN630, DN 800. Okna se sastoje iz PP baze sa izvedenom kinetom i zavarenim adapterima. Tijelo okna je od cijevi DN630, vanjskog promjera 630 [mm]. Dno okna je sastavljeno od dva sloja, tvornički zavareno, te ravnim dnom cijelim promjerom okna. Svi horizontalni i vertikalni lomovi su u oknu a ne ispred ili iza okna.</t>
  </si>
  <si>
    <t>Okna DN800/DN250 2 ULAZA/ 1 IZLAZ mm     kom</t>
  </si>
  <si>
    <t>Okna DN800/DN250 1 ULAZA/ 1 IZLAZ mm     kom</t>
  </si>
  <si>
    <t>te fazonski komadi koje osigurava izvođač (građevinski radovi, montažerski radovi spajanja cjevovoda, brtvljenje spoja, kanalizacijski materijal) sve do pune gotovosti</t>
  </si>
  <si>
    <t>5.1.     Obrada otvora oko cijevi u postojećem graničnim priključnom oknu  sa elastoplastičnim materijalom. Obračun po zazidanom otvoru.</t>
  </si>
  <si>
    <t>6.1.     Izrada dvostrane zaštitne ograde. Stavkom je</t>
  </si>
  <si>
    <t>6.2.     Izmještanje postojećih el. energetskih kablova na</t>
  </si>
  <si>
    <t>6.3.     Izmještanje postojećih TK kablova na</t>
  </si>
  <si>
    <t>6.4.     Privremeni kolni prijelaz preko rova za</t>
  </si>
  <si>
    <t>pristup stambenim i drugim objektima. Dim. Prijelaza Š=100 cm, l=300 cm, ograda 110 cm dvostrana. U cijeni je sav materijal i rad.</t>
  </si>
  <si>
    <t>6.5.     Izrada elaborata izvedenog stanja i njegova ovjera od ovlaštenog inženjera/tvrtke. Elaborat predati investitoru u digitalnom zapisu.</t>
  </si>
  <si>
    <t>6.6.     Nabava i dobava, ugradnja upozoravajuće trake. PVC traku treba ugraditi s natpisom "FEKALNA KANALIZACIJA". nakon postavljanja zaštitnog pijeska. Stavka uključuje sav potreban materijal i rad, kao i zaštitu pijeska.</t>
  </si>
  <si>
    <t>6.7.     Nabava i dobava, ugradnja vodovodnih cijevi, armatura i fazonskih komada za prespajanje vodoopskrbnog cjevovoda na mjestu kolizije s trasom oborinske odvodnje. U cijeni je uključen sav rad i materijal za profile cijevi DN 25  - DN 50 mm. Obračun po m' izmještene trase cjevovda i čvora.</t>
  </si>
  <si>
    <t>1.3.     Zapilavanje asfaltnog i betonskog kolnika i</t>
  </si>
  <si>
    <t>OPĆI I TEHNIČKI UVJETI UGOVARANJA IZVEDBE</t>
  </si>
  <si>
    <t>Uz ponudu obavezni atesti nuđenih cijevi.</t>
  </si>
  <si>
    <t>Promjenu ugovorene opreme, cijevi, spojnog i brtvenog materijala za vodoopskrbu i odvodnju može odobriti samo investitor u dogovoru sa stručnim timom (nadzor) i to pod uvjetom da se ne ide ispod kvalitete određeno ovim elaboratom, te se ne ugrozi trajnost i funkcionalnost instalacija objekta.</t>
  </si>
  <si>
    <t>Izvoditelj je obvezan sve radove po ovoj troškovničkoj dokumentaciji izvesti stručno i kvalitetno pridržavajući se svih dužnosti i obveza iz zakona o gradnji objekata ( NN 76/07, 38/09, 55/11, 90/11 ) važećih normi, pravilnika i propisa, pravila zanata, tehničke dokumentacije, uputa projektanta i uvjeta Ugovora o građenju. Sve radove po troškovniku i nacrtanoj dokumentaciji Izvoditelj je dužan izvoditi s djetalnicima stručnim i kvalificiranim za odgovarajuću vrstu rada koju izvode. Za specijalizirane poslove za koje se traži visoka kvaliteta izvedbe i gdje se radovi moraju izvoditi po striktnim uputama proizvoditelja, izvršioci posla trebaju biti posebno obučeni i licencirani od proizvoditelja. Ponuditelj je dužan u svim jediničnim cijenama ukalkulirati sav rad potreban za potpuno dovršenje pojedine stavke troškovnika, kao i dobavu cjelokupnog materijala i kompletno čišćenje nakon završetka rada s odvozom otpadnog materijala na gradski deponij. Ukoliko se ne postigne traženi kvalitet i estetski izgled pojedinog dovršenog rada, odnosno elemenata, takvi elementi moraju se srušiti i ponovno izraditi na teret Izvoditelja.</t>
  </si>
  <si>
    <t>Prije početka rada Izvoditelj treba kontrolirati sve mjere na gradnji za svaki pojedini element te eventualno potrebna usklađenja mjera i oblika dogovoriti s projektantom i nadzornim inženjerom. Prije davanja ponude po ovom troškovniku svi ponuditelji – potencijalni izvoditelji su dužni upoznati objekt koji se uređuje, načinom i mogućnosti pristupa, raspoloživom projektnom dokumentacijom i uvjetima rada, jer se neće zbog uvjeta rada i eventualnih nedostataka projektne dokumentacije priznavati nikakve nadoplate, ili zakašnjenja u dovršenju radova. Ponuditelj je dužan voditi računa da se radovi imaju izvoditi uz postojeće objekte koja su u funkciji i da radovi ne smiju smetati funkcioniranju objekata, pa se smatra da je kod ponude, ponuditelj i te okolnosti uzeo u obzir i dužan je pridržavati se takvog ograničenja u izvođenju. Posebno voditi računa i o sigurnosti djelatnika.</t>
  </si>
  <si>
    <t xml:space="preserve">Svi radovi i dobava materijala imaju se izvesti prema općim uvjetima, tehničkom opisu i opisu radova i materijala u troškovniku, nacrtima, uputama projektanata i proizvođača sanitarne i ostale opreme, te postojećim propisima i pravilima za projektiranje i izvođenje uređaja instalacija vodovoda i kanalizacije. </t>
  </si>
  <si>
    <t>Jedinične cijene pojedinih stavki troškovnika moraju sadržavati kompletan materijal, sa svom pripomoći za obavljen rad, osnovnim i pomoćnim materijalom, tj. dobavu i ugradnju do pune funkcionalnosti, uključivo horizontalni i vertikalni prijenos u zgradi, te pomoćne skele i zaštitu, tako da se na pogođenu stavku troškovnika ne može tražiti nikakva dodatna odšteta osim pogođene cijene.</t>
  </si>
  <si>
    <t>U jediničnim cijenama moraju biti sadržani svi sporedni radovi, koji se posebno ne zaračunavaju.</t>
  </si>
  <si>
    <t>a) izmjere ugrađenog materijala potrebne za konačni obračun (građevinska knjiga, obračunski nacrti, geodetske skice, potrebne sheme i sl.)</t>
  </si>
  <si>
    <t>b) sav potrebni alat i zaštitne naprave, pod kojima se podrazumijeva postavljanje skele, zaštitne ograde i sl.</t>
  </si>
  <si>
    <t>c) troškovi ispitivanja materijala, ali samo u slučaju ako je ovim ispitivanjem dokazano da izvođač nije upotrijebio odgovarajući materijal</t>
  </si>
  <si>
    <t>d) odstranjivanje svih otpadaka i smeća od instalacija vodovoda i kanalizacije sa gradilišta</t>
  </si>
  <si>
    <t>e) prijedlozi eventualno potrebnih uzoraka, naročito sanitarnih uređaja i pribora, te vodovodnih i kanalizaacionih cijevi na uvid investitoru-nadzoru</t>
  </si>
  <si>
    <t>f) popravak šteta počinjenih nepažnjom na vlastitim i tuđim radovima</t>
  </si>
  <si>
    <t>Ponuditelj se obvezuje izvršiti  uz suglasnost projektanta i nadzornog inženjera odgovarajuće preinake i dopunu u projektnoj dokumentaciji bez izmjene ponđenih ( ugovorenih ) jediničnih cijena i produljenja roka izvedbe radova. Izvoditelj je dužan izraditi snimak stvarno izvedenog stanja objekta prema ponudi u troškovniku. Svi navedeni opći i posebni uvjeti vrijede za izvođenje svih graditeljskih i obrtničkih  radova i sastavni su dio ovog troškovnika. Ovi opći i posebni uvjeti kao i troškovnik su sastavni dio Ugovora o izvođenju.</t>
  </si>
  <si>
    <t>Izvođač se ima brinuti da se sav rad kao i gotovi i ugrađeni predmeti, odnosno cjevovodi, a naročito oprema, te hidranti, zaštite od oštećenja.</t>
  </si>
  <si>
    <t>Ugrađeni materijal mora odgovarati kako prema veličini, tako po kvaliteti, postojećim propisima i standardima, a ukoliko nije obuhvaćen standardima,  tada prema trgovačkim uzancima pridržavajući se Zakona o predmetima opće uporabe NN RH br. 85/2006. i Zakonu o građevnim proizvodima NN RH br. 86/08.</t>
  </si>
  <si>
    <t>Izvođač radova mora prije početka radova pregledati projekt i postojeće stanje na terenu, i ukoliko ima bilo kakvih primjedbi na projekt ili izbor materijala upozoriti investitora, jer se naknadni prigovori ili izgovori neće uzimati u obzir. Radovi se moraju u potpunosti izvesti prema projektu na kojeg je ishođena "potvrda na glavni projekt" (građevinska dozvola) ilki se izvode prema "Pravilnika o jednostavnim građevinama i radovima". Nad izvođenjem radova investitor je dužan osigurati redoviti i stručni  nadzor, te po potrebi tumačenja projektanta u vezi realizacije projekta.</t>
  </si>
  <si>
    <t>Ukoliko dođe do odstupanja iz nepredviđenih razloga, tada je potrebno najprije preraditi dijelove projekta na novonastalu situaciju, i tek po tome pristupiti podnošenju ponude i izvođenju radova.</t>
  </si>
  <si>
    <t>Ukoliko izvođač ne ugradi materijal propisane i dogovorene vrste i dimenzija, tada mora na poziv nadzornog inženjera ukloniti sve nedostatke i zamjeniti ih propisanim.</t>
  </si>
  <si>
    <t>Različite vrste materijala koje se uslijed elektrolitskih pojava međusobno zavaruju ne smiju se direktno dodirivati, već se za spoj moraju upotrijebiti međukomadi sa neutralnim djelovanjem.</t>
  </si>
  <si>
    <t>Sva učvršćenja-zavješenja i međusobna spajanja cjevovoda, izolacije i sl. imaju biti kvalitetno izvedeni a sukladno tehničkim uputama prozvođača cijevi i opreme.</t>
  </si>
  <si>
    <t>Prije izrade instalacija i montaže opreme, uređaja i sl., izvođač treba dati na uvid investitoru sve predmete, armature, uzorke cijevi i sl., i tek nakon dobivene suglasnosti iste ugraditi.</t>
  </si>
  <si>
    <t>Zatvaranju rovova usjeka i izradi prepajanja pristupiti nakon uspješno provedene tlačne probe.</t>
  </si>
  <si>
    <t>Ispitivanje cijelog odvodnog sustava građevine sa pripadajućim ograncima izvoditelj treba ukalkulirati u cijenu instalacije odvodnje.</t>
  </si>
  <si>
    <t xml:space="preserve">Sve građevine u funkciji odvodnje (šahtovi, slivnici, separatori, prepumpne stanice i sl.) moraju biti pregledani od nadzora, a kvaliteta izvedenog stanja upisana u građ. dnevnik. </t>
  </si>
  <si>
    <t xml:space="preserve">Neispravno izvedene građevine bez atesta o vodonepropusnosti i šahtovi bez uredno izvedenih kineta na točno određenoj niveleti, te neispravno ugrađeni poklopci, ne smiju se pustiti u funkciju. </t>
  </si>
  <si>
    <t>Neispravno izvedeni radovi kao što su kinete, spojevi i sl. izvođač radova na poziv nadzora mora obavezno dovesti u tehnički ispravno stanje.</t>
  </si>
  <si>
    <t>VAŽNO:</t>
  </si>
  <si>
    <t xml:space="preserve">Zabranjuje se ugradnja odvodnih cijevi na način da su nedostupne za održavanje i kontrolu (kao što je ubetoniravanje u nosive a.b. zidove i stupove, nosive a.b. temeljne ploče, uzdužno ispod zidova i kroz trakaste temelje, ispod temelja stupova i sl.), već isto voditi kroz odgovarajuće uredno - izvedene otvore i šliceve (ili iznimno ubetoniravanjem u a.b. temeljnu ploču na način određeno elaboratom). </t>
  </si>
  <si>
    <t>Tankostjene kanalizacione cijevi i cijevi sumnjive kvalitete bez odgovarajuće atestne dokumentacije, te cijevi neispravno skladištene (na otvorenom prostoru) zabranjeno je ugrađivati u sistem vodoopskrbe i odvodnje.</t>
  </si>
  <si>
    <t xml:space="preserve">Sanitarne predmete i uređaje montirati prema prospektnom materijalu proizvođača i ugovornom troškovniku (ili tehnološkom projektu), usklađenom s investitorom - arhitektom. </t>
  </si>
  <si>
    <t>Sve revizije predviđene na kanalizacionim horizontalama i vertikalama moraju biti tako izvedene da su dostupne radi održavanja i čišćenja odvodnog sistema objekta.</t>
  </si>
  <si>
    <t>Za sve ostalo državati se propisa i normi na izvođenju instalacija vodovoda i kanalizacije.</t>
  </si>
  <si>
    <t>Skreće se pažnja izvođaču radova da za vrijeme realizacije objekta ne upuštaju otpadne vode od pranja u javnu  kanalizaciju (kao što su npr. pranje četki, cem. mlijeko, boje i sl.) jer će troškove sanacije i popravak snositi sam.</t>
  </si>
  <si>
    <t>Važno je napomenuti da garantni rok za ispravnost hidroinstalacija, pripadajućih građevina, uređaja i postrojenja teče od dana tehničkog prijema, odnosno od dana izdavanja uporabne dozvole odnosno od dana primopredaje ako se odnosi na radove prema "Pravilnika o jednostavnim građevinama i radovima".
Garantni rok za kvalitetu izvedenih radova daje izvoditelj radova na rok od dvije godine, odnosno prema odredbi Ugovora, a garantni rok na opremu daje proizvođač opreme. Posebne uzance o građenju ne primjenjuju se.</t>
  </si>
  <si>
    <t>Eventualno skrivene greške (ili namjerno prouzročene greške sa lošim materijalima izvan ovog elaborata i troškovnika), te loše izvedeni radovi, ne oslobađaju izvoditelja od odgovornosti i nakon garantnog roka od dvije godine.</t>
  </si>
  <si>
    <t>Napomena:</t>
  </si>
  <si>
    <t>Izvedbu priključaka na postojeću javnu infrastrukturu, izvođač radova treba nuditi i izvoditi u dogovoru s nadležnom komunalnom organizacijom, sukladno konačnoj suglasnosti na elaborat, a sve prema dogovoru sa investitorom s jasno ponuđenom varijantom i cijenom, a eventulne promjene obavezno evindetirati  upisom u građevinski dnevnik.</t>
  </si>
  <si>
    <t>Uz sve stavke iskopa i polaganja cjevovoda obavezna geodetska kontrola, kao i geodetska kontrola mjesta priključenja na javnu infrastrukturu. Geodetsku izmjeru - kontrolu obavljati prije izvedbe temeljne kanalizacije, a eventualne korekcije provesti s nadzorom  upisom u građevinski dnevnik.</t>
  </si>
  <si>
    <t>Isto tako prilikom izrade ponude, ponuditelj mora navesti sve tipove cijevi, izolacija, armature i opreme, koja je predmet njegove ponude s odgovarajućim atestima o kvaliteti cijevi, spojeva, izolacije i sl., kako ne bi došlo do nesporazuma (kvalitete min. određene ovim elaboratom). Cijevi, spojevi cijevi - fitinzi i izolacija cijevi, moraju biti takve kvalitete da osiguravaju besprjekorno funkcioniranje instalacija bez šumova, curenja i pucanja spojeva, te smrzavanja i sl.</t>
  </si>
  <si>
    <t>Za sve ostalo izvođač radova dužan je pridržavati se uvjeta iz projekta na koji je ishođena građevinska dozvola, kao i važećih građevinskih propisa i normi o izvođenju radova na instalacijama vodovoda i kanalizacije.</t>
  </si>
  <si>
    <t>Kompletnu fotodokumentaciju i elaborat izvedenog stanja instalacija vodovoda i kanalizacije iz troškovnika u pismenom obliku i min. tri kopije izvoditelj radova treba predati investitoru za vrijeme tehničkog pregleda ili primopredaje radova.</t>
  </si>
  <si>
    <t>Cijevi sumnjive kvalitete bez odgovarajuće izvorne (orginalne) atestne dokumentacije, te cijevi neispravno skladištene (na otvorenom prostoru) ne smiju se ugrađivati u sistem vodoopskrbe i odvodnje, uz obavezno odobrenje investitora - nadzora upisom u građevinski dnevnik.</t>
  </si>
  <si>
    <t>Za sve ostalo pridržavati se uputa proizvođaća cijevi, s naglaskom na atestnu dokumentaciju koja garantira kvalitetu cijevi i spojeva sukladno Zakonu o predmetima opće uporabe NN RH br. 85/2006.</t>
  </si>
  <si>
    <t>Za čitavo vrijeme izvođenja radova glavni Izvoditelj koordinirati će izvedbu svih različitih vrsta radova.  Ukoliko opis u troškovniku, nacrtana  dokumentacija ili stanje na licu mjesta dovodi Izvoditelja u sumnju o načinu izvedbe pojedinog rada potrebno je da zatraži objašnjenje projektanta i nadzornog inženjera, jer se neće odobriti niti priznati nikakvo odstupanje od projekta bez suglasnosti navedenih. Jedinične cijene za svaki pojedini rad uključuju sve potrebno od pripremnih radnji do potpunog dovršenja radova, odvoza otpada i čišćenja. Ponuđene ( ugovorne ) cijene su prodajne u kojima su ukalkulirani svi izdaci Izvoditelja radova. Svi radovi se obračunavaju u naravi putem građevinske knjige. Za sve materijale, uređaje i opremu Izvoditelj je dužan prije ugrađivanja predočiti odgovarajući tvornički atest i dokaze o kvaliteti, upis u građevinski dnevnik, i uredno ih arhivirati do tehničkog pregleda i primopredaje objekta.</t>
  </si>
  <si>
    <t xml:space="preserve">Izvoditelj je dužan, voditi računa o čuvanju gradilišta i instalacija. Ukoliko dođe do oštećenja na gradilištu  ili instalacija Izvoditelj je dužan odmah bez ikakvih suglasnosti poduzeti mjere i naručiti radove i što hitnije osigurati normalan rad. Izvoditelj je dužan  izvesti sve potrebne radove za kompletno dovršenje uključivo i one radove koji eventualno nisu  obuhvaćeni troškovnicima  a pokažu se potrebni tokom izvođenja radova da bi se postigli planirani ciljevi zahvata. Svi materijali koji se upotrebljavaju prilikom izgradnje moraju biti najbolje kvalitete i moraju se pravodobno nabaviti. Neće se dozvoliti upotreba manje kvalitetnih materijala zbog zakašnjenja u nabavi, a nastale štete snosi Izvoditelj.  Svaki  potencijalni ponuditelj je dužan u ponudi dati tip, kapacitet, snagu i ostale tehničke parametre.  </t>
  </si>
  <si>
    <t>zastora na lokalnoj prometnici.</t>
  </si>
  <si>
    <t>1.3.     Prekopavanje i skidanje asfaltnog</t>
  </si>
  <si>
    <t>dubine (od 100 cm do 175 cm) prema niveleti uzdužnih profila u tlu "A" i "B" kategorije. Radovi se izvode u suhom terenu bez prisustva podzemne vode tijekom gradnje.Iskop se predviđa strojno (98%) i ručno (2%).</t>
  </si>
  <si>
    <t>stabiliziranog (MS=80 MN/m2). Tamponski sloj izvesti na</t>
  </si>
  <si>
    <t>cjeloj duljini trase uz proširenje s obe strane rova 30 cm.</t>
  </si>
  <si>
    <t>U cijeni su svi montažerski radovi i sav materijal na ugradnji. Obračun po komadu kompletno isporučenog i montiranog okna.</t>
  </si>
  <si>
    <t>U cijenu je uključeno prethodno frezanje u širini sanacije asfaltne vozne trake s utovarom, odvodzom i zbrinjavanjem materijala, emulziranje povržine, dobava prethodno strojno proizvedene mješavine od kamenog brašna, kamenog materijala i bitumena kao veziva, nazivne veličine najvećeg zrna, vrste kamenog materijala i granulometrijskog sastava prema odredbama i u skladu prema OTU, te utovar, prijevoz, i strojna ugradba (razastiranje i zbijanje).</t>
  </si>
  <si>
    <t>3.5.     Izrada križanja cijevi fekalnog kolektora s cijevi vodovode instalacije te s drugim cijevima na trasi čije moguće postojanje će se utvrditi prilikom iskopa. 
Križanje izvesti uz slijedeće uvjete:
 - kanalizacijska cijev mora prolaziti ispod vodovodne cijevi i drugih instalacija.
 - vodovodna i kanalizacijska cijev će se obložiti posteljicom od betonom debljine 10 cm na duljini 1.0 m ispred i iza križanja pri maloj dubini ukopa. Obračun po izve. križanju.</t>
  </si>
  <si>
    <t>okvirom, kanalski poklopac je okrugli - samozatvarajući dimenzija Ø 600, tip 603 nosivosti D 400 kN s natpisom "oborinska KANALIZACIJA", težine min 50 kg +okvir min15kg</t>
  </si>
  <si>
    <r>
      <t xml:space="preserve">VAŽNO: Ponuditelj radova (potencijalni izvoditelj) , ukoliko mijenja i nudi umjesto specificiranih materijala i opreme po ovom troškovniku </t>
    </r>
    <r>
      <rPr>
        <b/>
        <u/>
        <sz val="10"/>
        <rFont val="Calibri"/>
        <family val="2"/>
        <charset val="238"/>
        <scheme val="minor"/>
      </rPr>
      <t>druge materijale i opremu, isti ne mogu biti kvalitete ispod kvalitete predviđeno ovim troškovnikom</t>
    </r>
    <r>
      <rPr>
        <b/>
        <sz val="10"/>
        <rFont val="Calibri"/>
        <family val="2"/>
        <charset val="238"/>
        <scheme val="minor"/>
      </rPr>
      <t>, odnosno ponuđena promjena more biti min.  KVALITETE JEDNAKOVRIJEDNIM proizvodima i materijalima predviđenim ovim troškovnikom sukladno Zakonu o građevnim proizvodima NN RH br. 86/08.  Isključuje se primjena posebnih uzanci o građenju !!!</t>
    </r>
  </si>
  <si>
    <r>
      <t xml:space="preserve">Svako izljevno mjesto mora imati </t>
    </r>
    <r>
      <rPr>
        <b/>
        <sz val="10"/>
        <rFont val="Calibri"/>
        <family val="2"/>
        <charset val="238"/>
        <scheme val="minor"/>
      </rPr>
      <t>dostupni</t>
    </r>
    <r>
      <rPr>
        <sz val="10"/>
        <rFont val="Calibri"/>
        <family val="2"/>
        <charset val="238"/>
        <scheme val="minor"/>
      </rPr>
      <t xml:space="preserve"> zaporni ventil </t>
    </r>
    <r>
      <rPr>
        <b/>
        <sz val="10"/>
        <rFont val="Calibri"/>
        <family val="2"/>
        <charset val="238"/>
        <scheme val="minor"/>
      </rPr>
      <t>(ako nije vidljiv u tehničkim nacrtima smatra se da je nužno potreban i uključen je u ukupnu cijenu ponude</t>
    </r>
    <r>
      <rPr>
        <sz val="10"/>
        <rFont val="Calibri"/>
        <family val="2"/>
        <charset val="238"/>
        <scheme val="minor"/>
      </rPr>
      <t xml:space="preserve">) radi mogućeg isključenja izljeva prilikom reparatura i popravaka, te ispravan i dostupan odvod - sifon radi čišćenja. </t>
    </r>
  </si>
  <si>
    <r>
      <t xml:space="preserve">Izvođač radova prije izrade ponude treba dobro pregledati svu postojeću i novu tehničku dokumentaciju, upoznati se sa postojećim stanjem na terenu, izvidjeti sva mjesta koja su predmet projekta, utvrditi postojeće stanje i lokacije svih prespajanja,  te eventualno zatražiti sva potrebna objašnjenja od projektanta i investitora, kako bi ponuda bila realna. U tom smislu ponudbene stavke iz ovog troškovnika moraju sadržavati sve dobave materijala sa </t>
    </r>
    <r>
      <rPr>
        <b/>
        <sz val="10"/>
        <rFont val="Calibri"/>
        <family val="2"/>
        <charset val="238"/>
        <scheme val="minor"/>
      </rPr>
      <t>točno određenim tipovima i vrstom opreme, cijevi, izolacijom cijevi, potrebnim atestima i sl.</t>
    </r>
    <r>
      <rPr>
        <sz val="10"/>
        <rFont val="Calibri"/>
        <family val="2"/>
        <charset val="238"/>
        <scheme val="minor"/>
      </rPr>
      <t xml:space="preserve">, kao i sve potrebne transporte, prijenos po gradilištu, te ugradnju do finalnog proizvoda, i to tako da su od ponuđaća radova </t>
    </r>
    <r>
      <rPr>
        <b/>
        <sz val="10"/>
        <rFont val="Calibri"/>
        <family val="2"/>
        <charset val="238"/>
        <scheme val="minor"/>
      </rPr>
      <t>provjerene sve pojedine troškovničke količine i prema potrebi korigirane</t>
    </r>
    <r>
      <rPr>
        <sz val="10"/>
        <rFont val="Calibri"/>
        <family val="2"/>
        <charset val="238"/>
        <scheme val="minor"/>
      </rPr>
      <t xml:space="preserve">. </t>
    </r>
    <r>
      <rPr>
        <b/>
        <sz val="10"/>
        <rFont val="Calibri"/>
        <family val="2"/>
        <charset val="238"/>
        <scheme val="minor"/>
      </rPr>
      <t>Obilaskom lokacije i točnih mjesta zahvata smatra se da je ponuditelj otklonio sve nejasnoće i da postojeće stanje prihvaća kao nulto te je upoznat sa svim potrebnim radnjama na izvedbi instalacija i da su iste uključene u jediničnim cijenama</t>
    </r>
    <r>
      <rPr>
        <sz val="10"/>
        <rFont val="Calibri"/>
        <family val="2"/>
        <charset val="238"/>
        <scheme val="minor"/>
      </rPr>
      <t xml:space="preserve">. Izvođač radova dužan je pridržavati se svih uvjeta iz ovog projekta, kao i važećih građevinskih propisa i normi na izvođenju instalacija vodovoda i kanalizacije. Sastavni dio ovog troškovnika su svi crteži, opisi i kompletan tekstualni dio elaborata na koji su ishođene pozitivne i konačne suglasnosti nadležnih komunalnih organizacija, te ishođena potvrda glavnog projekta  (građevinska dozvola). </t>
    </r>
    <r>
      <rPr>
        <b/>
        <sz val="10"/>
        <rFont val="Calibri"/>
        <family val="2"/>
        <charset val="238"/>
        <scheme val="minor"/>
      </rPr>
      <t>Samovoljno mjenjanje projekta, ugovorene opreme i materijala, nije dozvoljen bez odobrenja investitora - nadzora, sukladno glavnom projektu, upisom u građevinski dnevnik.</t>
    </r>
  </si>
  <si>
    <r>
      <t>Elaborat izvedenog stanja instalacija vodovoda i kanalizacije i potrebna fotodokumentacija</t>
    </r>
    <r>
      <rPr>
        <sz val="10"/>
        <rFont val="Calibri"/>
        <family val="2"/>
        <charset val="238"/>
        <scheme val="minor"/>
      </rPr>
      <t xml:space="preserve"> (sa naglaskom na detaljan prikaz izvedenog stanja), mora biti izrađena tako da je moguće pratiti sve geodetske elemente, dimenzije cjevovoda, kvalitetu izvedenih radova, ugrađenog materijala, cijevi, spojeva i karakterističnih čvorova, </t>
    </r>
    <r>
      <rPr>
        <b/>
        <sz val="10"/>
        <rFont val="Calibri"/>
        <family val="2"/>
        <charset val="238"/>
        <scheme val="minor"/>
      </rPr>
      <t xml:space="preserve">te da bi se ista mogla koristiti </t>
    </r>
    <r>
      <rPr>
        <b/>
        <u/>
        <sz val="10"/>
        <rFont val="Calibri"/>
        <family val="2"/>
        <charset val="238"/>
        <scheme val="minor"/>
      </rPr>
      <t>za potrebe održavanja instalacija, te za</t>
    </r>
    <r>
      <rPr>
        <b/>
        <sz val="10"/>
        <rFont val="Calibri"/>
        <family val="2"/>
        <charset val="238"/>
        <scheme val="minor"/>
      </rPr>
      <t xml:space="preserve"> eventualne buduće rekonstrukcije, adaptacije i sl.</t>
    </r>
  </si>
  <si>
    <t>U Dubrovniku, veljaca 2020. godine</t>
  </si>
  <si>
    <t>Dubravko Moravec, dipl.ing.stroj.</t>
  </si>
  <si>
    <t>3.1.     Nabava, doprema i ugradnja punostjenih, neomekšanih PVC-U kanalizacijskih cijevi prema HRN EN 1401-1 uključujući brtve, fitinge s brtvama (kutevi 15° - 90 °) ta ostali spojni materijal. Cijevi s integriranim utičnim kolčakom i uloženim brtvenim prstenom od sintetičnog kaučuka, prstenaste čvrstoće SN-8, SDR-34 (8 kN/m2) prema HRN EN ISO 9969,</t>
  </si>
  <si>
    <t>za izvedbu fekalnog kolektora sa spojevima u oknima. U cijeni su svi montažerski i građevinski radovi. Cijevi polagati u rov dubine min 60 cm - 300 cm, širine 80 cm, posteljice 10 10 cm, zasipanja iznad tjemena 20 cm na prethodno pripremljenu pješčanu posteljicu, na koju treba ravnomjerno nalijegati pri spajanju in situ na fekalni kolektor i revizijsko okno. U cijeni je sav cijevni materijal s brtvama i fitinzima za lomove te  montažerski radovi. Cijevi su duljine od 1 do 3 m po izboru izvođača ovisno o trasi kolektora.</t>
  </si>
  <si>
    <t>Obračun po m' nabavljene i ugrađene cijevi uključujući potrebne fitinge.</t>
  </si>
  <si>
    <t>Ugradbena visina okna do 1,0 m</t>
  </si>
  <si>
    <t>Ugradbena visina okna do 1,50 m</t>
  </si>
  <si>
    <t>PP korugirane cijevi  SN 8 DN/OD 250/287 mm</t>
  </si>
  <si>
    <t>PP korugirane cijevi  SN 8 DN/OD 300/343 mm</t>
  </si>
  <si>
    <t>PP korugirane cijevi  SN 8 DN/OD 400/458 mm</t>
  </si>
  <si>
    <t>PP korugirane cijevi  SN 8 DN/OD 500/573 mm</t>
  </si>
  <si>
    <t>PP korugirane cijevi  SN 8 DN/OD 600/688 mm</t>
  </si>
  <si>
    <t>PP korugirane cijevi  SN 8 DN/OD 800/919 mm</t>
  </si>
  <si>
    <t>PP korugirane cijevi  SN 8 DN/OD 1000/1140 mm</t>
  </si>
  <si>
    <t>PP korugirane cijevi  SN 8 DN/OD 200/228 mm</t>
  </si>
  <si>
    <t>Okna DN600/DN250 1 ULAZA/ 1 IZLAZ mm     kom</t>
  </si>
  <si>
    <t>6.7.     Geodetski radovi na praćenju izvedbe vodoopskrbnog cjevovoda. Radove izvodi ovlašteni geodet ili ovl. tvrtka. Obračun po m'.</t>
  </si>
  <si>
    <t>sve cjevovode, kolektore i kanale.</t>
  </si>
  <si>
    <t>nosivog sloja u jarku iznad prethodno sloja zasute cijevi pijeskom</t>
  </si>
  <si>
    <t>do visine 25 cm ispod nivelete prometnice.</t>
  </si>
  <si>
    <t>Tamponski sloj se sastoji od tucanika krupnoće 0-63 mm, mehanički</t>
  </si>
  <si>
    <t>2.6.   Nabava, dovoz  zatrpavanje i ugradba  tamponskog</t>
  </si>
  <si>
    <t xml:space="preserve">2.7.     Odvoz preostalog materijala iz iskopa rova </t>
  </si>
  <si>
    <t>3.1.     Dobava i ugradnja Nabava, doprema i ugradnja polipropilenske (PP) orebrene kanalizacijske cijevi prema HRN EN 13476-1:2007 ili jednakovrijedno, HRN EN 13476-3:2009 ili jednakovrijedno unutarnjeg nazivnog promjera (DN/ID) (kao Pipelife sustav: PP-Pragma ID). Cijevi su s dvostrukom stijenkom, duljine 6,0 m s integriranim kolčakom. Integrirani kolčak je tvornički zavaren na cijev rotacionim varenjem. Prstenasta čvrstoća iznosi 8 kN/m2 (SN8) prema HRN EN ISO 9969 ili jednakovrijedno.</t>
  </si>
  <si>
    <t>Cijevi su glatke svijetlo sive površine iznutra, pogodne za bolju refleksiju kod pregleda CCTV kamerom, te smeđe (RAL 8004) boje izvana. Profilirani vanjski dio je trapezoidalnog poprečnog presjeka po standardu HRN EN 13476-3:2007 ili jednakovrijedno, te spada u B skupinu. Cijev mora zadovoljavati standarde: HRN EN 13476-1:2007 ili jednakovrijedno, HRN EN 13476-3:2009 ili jednakovrijedno i ISO 9001 ili jednakovrijedno. Cijevi polagati u rov na pripremljenu pješčanu posteljicu, na koju treba ravnomjerno nalijegati. U cijeni je sav rad i materijal te na montaži. Obračun po m' nabavljene i ugrađene cijevi.</t>
  </si>
  <si>
    <t>Dijelovi okna se međusobno spajaju pomoću brtvi ili zavarivanjem čime se osigurava nepropusnost. Cjevovod se spaja na adaptere PP okna originalnim spojnicama i brtvama koji osiguravaju apsolutno nepropusni spoj i mogu izdržati vanjski tlak od 0,5 bara, i podtlak od 0,3 bara. Okno treba biti projektirano protiv isplivavanja, te vodonepropusnost treba biti ispitana u skladu s normama EN 1277 ili jednakovrijedno, EN 12256 ili jednakovrijedno i EN 476 ili jednakovrijedno. Okna trebaju biti sukladna prema svim zahtjevima nHRN EN 13598-2 ili jednakovrijedno. Ostali uvjeti definirani su u programu kontrole kvalitete i osiguranja kakvoće</t>
  </si>
  <si>
    <t>3.3.     Nabava, doprema i ugradnja punostjenih, neomekšanih PVC-U kanalizacijskih cijevi prema HRN EN 1401-1 ili jednakovrijedno,  D160X4,7 mm, SDR34-2M. Cijevi s integriranim utičnim kolčakom i uloženim brtvenim prstenom od sintetičnog kaučuka, prstenaste čvrstoće SN-8, SDR-34 (8 kN/m2) prema HRN EN ISO 9969 ili jednakovrijedno, standardne duljine 2,0 m</t>
  </si>
</sst>
</file>

<file path=xl/styles.xml><?xml version="1.0" encoding="utf-8"?>
<styleSheet xmlns="http://schemas.openxmlformats.org/spreadsheetml/2006/main" xmlns:mc="http://schemas.openxmlformats.org/markup-compatibility/2006" xmlns:x14ac="http://schemas.microsoft.com/office/spreadsheetml/2009/9/ac" mc:Ignorable="x14ac">
  <fonts count="30">
    <font>
      <sz val="10"/>
      <name val="Arial"/>
    </font>
    <font>
      <sz val="10"/>
      <name val="Arial"/>
    </font>
    <font>
      <sz val="8"/>
      <name val="Arial"/>
    </font>
    <font>
      <sz val="10"/>
      <name val="AvantGarde Bk BT"/>
      <family val="2"/>
    </font>
    <font>
      <sz val="10"/>
      <color indexed="10"/>
      <name val="AvantGarde Bk BT"/>
      <family val="2"/>
    </font>
    <font>
      <sz val="10"/>
      <name val="Arial"/>
      <family val="2"/>
      <charset val="238"/>
    </font>
    <font>
      <b/>
      <sz val="14"/>
      <name val="Arial"/>
      <family val="2"/>
      <charset val="238"/>
    </font>
    <font>
      <sz val="14"/>
      <name val="Arial"/>
      <family val="2"/>
      <charset val="238"/>
    </font>
    <font>
      <b/>
      <sz val="12"/>
      <name val="Arial"/>
      <family val="2"/>
      <charset val="238"/>
    </font>
    <font>
      <sz val="12"/>
      <name val="Arial"/>
      <family val="2"/>
      <charset val="238"/>
    </font>
    <font>
      <b/>
      <sz val="13"/>
      <name val="Arial"/>
      <family val="2"/>
      <charset val="238"/>
    </font>
    <font>
      <sz val="10"/>
      <name val="Arial"/>
    </font>
    <font>
      <sz val="11"/>
      <name val="Arial"/>
      <family val="2"/>
      <charset val="238"/>
    </font>
    <font>
      <sz val="11"/>
      <color indexed="10"/>
      <name val="AvantGarde Bk BT"/>
      <family val="2"/>
    </font>
    <font>
      <b/>
      <sz val="12"/>
      <color indexed="12"/>
      <name val="AvantGarde Bk BT"/>
      <family val="2"/>
    </font>
    <font>
      <b/>
      <sz val="10"/>
      <name val="Arial"/>
      <family val="2"/>
      <charset val="238"/>
    </font>
    <font>
      <sz val="10"/>
      <color indexed="10"/>
      <name val="Arial"/>
      <family val="2"/>
      <charset val="238"/>
    </font>
    <font>
      <vertAlign val="superscript"/>
      <sz val="10"/>
      <name val="Arial"/>
      <family val="2"/>
      <charset val="238"/>
    </font>
    <font>
      <sz val="10"/>
      <name val="Symbol"/>
      <family val="1"/>
      <charset val="2"/>
    </font>
    <font>
      <b/>
      <sz val="16"/>
      <name val="Arial"/>
      <family val="2"/>
    </font>
    <font>
      <sz val="9"/>
      <name val="AvantGarde Bk BT"/>
      <family val="2"/>
    </font>
    <font>
      <sz val="10"/>
      <name val="AvantGarde Bk BT"/>
      <family val="2"/>
      <charset val="238"/>
    </font>
    <font>
      <sz val="9"/>
      <name val="Arial"/>
      <family val="2"/>
      <charset val="238"/>
    </font>
    <font>
      <sz val="9"/>
      <name val="AvantGarde Bk BT"/>
      <family val="2"/>
      <charset val="238"/>
    </font>
    <font>
      <sz val="10"/>
      <name val="Calibri"/>
      <family val="2"/>
      <charset val="238"/>
      <scheme val="minor"/>
    </font>
    <font>
      <b/>
      <sz val="10"/>
      <name val="Calibri"/>
      <family val="2"/>
      <charset val="238"/>
      <scheme val="minor"/>
    </font>
    <font>
      <b/>
      <u/>
      <sz val="10"/>
      <name val="Calibri"/>
      <family val="2"/>
      <charset val="238"/>
      <scheme val="minor"/>
    </font>
    <font>
      <u/>
      <sz val="10"/>
      <name val="Calibri"/>
      <family val="2"/>
      <charset val="238"/>
      <scheme val="minor"/>
    </font>
    <font>
      <sz val="9"/>
      <name val="Calibri"/>
      <family val="2"/>
      <charset val="238"/>
      <scheme val="minor"/>
    </font>
    <font>
      <sz val="10"/>
      <color indexed="10"/>
      <name val="Calibri"/>
      <family val="2"/>
      <charset val="23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s>
  <cellStyleXfs count="2">
    <xf numFmtId="0" fontId="0" fillId="0" borderId="0" applyNumberFormat="0" applyFont="0" applyFill="0" applyBorder="0" applyAlignment="0" applyProtection="0">
      <alignment vertical="top"/>
    </xf>
    <xf numFmtId="0" fontId="5" fillId="0" borderId="0" applyNumberFormat="0" applyFont="0" applyFill="0" applyBorder="0" applyAlignment="0" applyProtection="0">
      <alignment vertical="top"/>
    </xf>
  </cellStyleXfs>
  <cellXfs count="115">
    <xf numFmtId="0" fontId="1" fillId="0" borderId="0" xfId="0" applyNumberFormat="1" applyFont="1" applyFill="1" applyBorder="1" applyAlignment="1" applyProtection="1">
      <alignment vertical="top"/>
    </xf>
    <xf numFmtId="0" fontId="3" fillId="2" borderId="0" xfId="0" applyNumberFormat="1" applyFont="1" applyFill="1" applyBorder="1" applyAlignment="1" applyProtection="1"/>
    <xf numFmtId="0" fontId="4" fillId="2" borderId="0" xfId="0" applyNumberFormat="1" applyFont="1" applyFill="1" applyBorder="1" applyAlignment="1" applyProtection="1"/>
    <xf numFmtId="0" fontId="5" fillId="2" borderId="0" xfId="0" applyNumberFormat="1" applyFont="1" applyFill="1" applyBorder="1" applyAlignment="1" applyProtection="1"/>
    <xf numFmtId="4" fontId="5" fillId="2" borderId="0" xfId="0" applyNumberFormat="1" applyFont="1" applyFill="1" applyBorder="1" applyAlignment="1" applyProtection="1"/>
    <xf numFmtId="0" fontId="6" fillId="2" borderId="0" xfId="0" applyNumberFormat="1" applyFont="1" applyFill="1" applyBorder="1" applyAlignment="1" applyProtection="1">
      <alignment horizontal="left"/>
    </xf>
    <xf numFmtId="4" fontId="6" fillId="2" borderId="0" xfId="0" applyNumberFormat="1" applyFont="1" applyFill="1" applyBorder="1" applyAlignment="1" applyProtection="1">
      <alignment horizontal="left"/>
    </xf>
    <xf numFmtId="4" fontId="7" fillId="2" borderId="0" xfId="0" applyNumberFormat="1" applyFont="1" applyFill="1" applyBorder="1" applyAlignment="1" applyProtection="1">
      <alignment horizontal="left"/>
    </xf>
    <xf numFmtId="0" fontId="8" fillId="2" borderId="0" xfId="0" applyNumberFormat="1" applyFont="1" applyFill="1" applyBorder="1" applyAlignment="1" applyProtection="1"/>
    <xf numFmtId="3" fontId="5" fillId="2" borderId="0" xfId="0" applyNumberFormat="1" applyFont="1" applyFill="1" applyBorder="1" applyAlignment="1" applyProtection="1"/>
    <xf numFmtId="0" fontId="9" fillId="2" borderId="0" xfId="0" applyNumberFormat="1" applyFont="1" applyFill="1" applyBorder="1" applyAlignment="1" applyProtection="1"/>
    <xf numFmtId="4" fontId="9" fillId="2" borderId="0" xfId="0" applyNumberFormat="1" applyFont="1" applyFill="1" applyBorder="1" applyAlignment="1" applyProtection="1"/>
    <xf numFmtId="4" fontId="5" fillId="2" borderId="1" xfId="0" applyNumberFormat="1" applyFont="1" applyFill="1" applyBorder="1" applyAlignment="1" applyProtection="1"/>
    <xf numFmtId="0" fontId="8" fillId="2" borderId="2" xfId="0" applyNumberFormat="1" applyFont="1" applyFill="1" applyBorder="1" applyAlignment="1" applyProtection="1"/>
    <xf numFmtId="4" fontId="5" fillId="2" borderId="3" xfId="0" applyNumberFormat="1" applyFont="1" applyFill="1" applyBorder="1" applyAlignment="1" applyProtection="1"/>
    <xf numFmtId="0" fontId="5" fillId="2" borderId="3" xfId="0" applyNumberFormat="1" applyFont="1" applyFill="1" applyBorder="1" applyAlignment="1" applyProtection="1"/>
    <xf numFmtId="4" fontId="8" fillId="2" borderId="3" xfId="0" applyNumberFormat="1" applyFont="1" applyFill="1" applyBorder="1" applyAlignment="1" applyProtection="1">
      <alignment horizontal="right"/>
    </xf>
    <xf numFmtId="4" fontId="9" fillId="2" borderId="3" xfId="0" applyNumberFormat="1" applyFont="1" applyFill="1" applyBorder="1" applyAlignment="1" applyProtection="1"/>
    <xf numFmtId="4" fontId="8" fillId="2" borderId="4" xfId="0" applyNumberFormat="1" applyFont="1" applyFill="1" applyBorder="1" applyAlignment="1" applyProtection="1">
      <alignment horizontal="right"/>
    </xf>
    <xf numFmtId="4" fontId="8" fillId="2" borderId="0" xfId="0" applyNumberFormat="1" applyFont="1" applyFill="1" applyBorder="1" applyAlignment="1" applyProtection="1">
      <alignment horizontal="right"/>
    </xf>
    <xf numFmtId="0" fontId="8" fillId="2" borderId="0" xfId="0" applyNumberFormat="1" applyFont="1" applyFill="1" applyBorder="1" applyAlignment="1" applyProtection="1">
      <alignment horizontal="left"/>
    </xf>
    <xf numFmtId="0" fontId="9" fillId="2" borderId="3" xfId="0" applyNumberFormat="1" applyFont="1" applyFill="1" applyBorder="1" applyAlignment="1" applyProtection="1"/>
    <xf numFmtId="3" fontId="5" fillId="2" borderId="0" xfId="0" applyNumberFormat="1" applyFont="1" applyFill="1" applyBorder="1" applyAlignment="1" applyProtection="1">
      <alignment horizontal="right"/>
    </xf>
    <xf numFmtId="0" fontId="10" fillId="2" borderId="0" xfId="0" applyNumberFormat="1" applyFont="1" applyFill="1" applyBorder="1" applyAlignment="1" applyProtection="1"/>
    <xf numFmtId="0" fontId="10" fillId="2" borderId="2" xfId="0" applyNumberFormat="1" applyFont="1" applyFill="1" applyBorder="1" applyAlignment="1" applyProtection="1"/>
    <xf numFmtId="0" fontId="6" fillId="2" borderId="0" xfId="0" applyNumberFormat="1" applyFont="1" applyFill="1" applyBorder="1" applyAlignment="1" applyProtection="1"/>
    <xf numFmtId="0" fontId="7" fillId="2" borderId="0" xfId="0" applyNumberFormat="1" applyFont="1" applyFill="1" applyBorder="1" applyAlignment="1" applyProtection="1"/>
    <xf numFmtId="4" fontId="8" fillId="2" borderId="5" xfId="0" applyNumberFormat="1" applyFont="1" applyFill="1" applyBorder="1" applyAlignment="1" applyProtection="1"/>
    <xf numFmtId="4" fontId="8" fillId="2" borderId="0" xfId="0" applyNumberFormat="1" applyFont="1" applyFill="1" applyBorder="1" applyAlignment="1" applyProtection="1"/>
    <xf numFmtId="0" fontId="6" fillId="2" borderId="2" xfId="0" applyNumberFormat="1" applyFont="1" applyFill="1" applyBorder="1" applyAlignment="1" applyProtection="1"/>
    <xf numFmtId="0" fontId="5" fillId="2" borderId="6" xfId="0" applyNumberFormat="1" applyFont="1" applyFill="1" applyBorder="1" applyAlignment="1" applyProtection="1"/>
    <xf numFmtId="4" fontId="5" fillId="2" borderId="7" xfId="0" applyNumberFormat="1" applyFont="1" applyFill="1" applyBorder="1" applyAlignment="1" applyProtection="1"/>
    <xf numFmtId="0" fontId="5" fillId="2" borderId="7" xfId="0" applyNumberFormat="1" applyFont="1" applyFill="1" applyBorder="1" applyAlignment="1" applyProtection="1"/>
    <xf numFmtId="4" fontId="5" fillId="2" borderId="8" xfId="0" applyNumberFormat="1" applyFont="1" applyFill="1" applyBorder="1" applyAlignment="1" applyProtection="1"/>
    <xf numFmtId="0" fontId="5" fillId="2" borderId="0" xfId="0" applyFont="1" applyFill="1" applyAlignment="1">
      <alignment vertical="center"/>
    </xf>
    <xf numFmtId="0" fontId="6" fillId="2" borderId="0" xfId="0" applyNumberFormat="1" applyFont="1" applyFill="1" applyBorder="1" applyAlignment="1" applyProtection="1">
      <alignment horizontal="center"/>
    </xf>
    <xf numFmtId="0" fontId="12" fillId="2" borderId="0" xfId="0" applyNumberFormat="1" applyFont="1" applyFill="1" applyBorder="1" applyAlignment="1" applyProtection="1"/>
    <xf numFmtId="4" fontId="12" fillId="2" borderId="0" xfId="0" applyNumberFormat="1" applyFont="1" applyFill="1" applyBorder="1" applyAlignment="1" applyProtection="1"/>
    <xf numFmtId="0" fontId="5" fillId="2" borderId="0" xfId="0" applyNumberFormat="1" applyFont="1" applyFill="1" applyBorder="1" applyAlignment="1" applyProtection="1">
      <alignment horizontal="right" wrapText="1"/>
    </xf>
    <xf numFmtId="0" fontId="6" fillId="2" borderId="1" xfId="0" applyNumberFormat="1" applyFont="1" applyFill="1" applyBorder="1" applyAlignment="1" applyProtection="1"/>
    <xf numFmtId="0" fontId="5" fillId="2" borderId="1" xfId="0" applyNumberFormat="1" applyFont="1" applyFill="1" applyBorder="1" applyAlignment="1" applyProtection="1"/>
    <xf numFmtId="4" fontId="5" fillId="2" borderId="9" xfId="0" applyNumberFormat="1" applyFont="1" applyFill="1" applyBorder="1" applyAlignment="1" applyProtection="1"/>
    <xf numFmtId="0" fontId="6" fillId="2" borderId="10" xfId="0" applyNumberFormat="1" applyFont="1" applyFill="1" applyBorder="1" applyAlignment="1" applyProtection="1"/>
    <xf numFmtId="4" fontId="5" fillId="2" borderId="10" xfId="0" applyNumberFormat="1" applyFont="1" applyFill="1" applyBorder="1" applyAlignment="1" applyProtection="1"/>
    <xf numFmtId="0" fontId="5" fillId="2" borderId="10" xfId="0" applyNumberFormat="1" applyFont="1" applyFill="1" applyBorder="1" applyAlignment="1" applyProtection="1"/>
    <xf numFmtId="4" fontId="5" fillId="2" borderId="11" xfId="0" applyNumberFormat="1" applyFont="1" applyFill="1" applyBorder="1" applyAlignment="1" applyProtection="1"/>
    <xf numFmtId="4" fontId="8" fillId="2" borderId="12" xfId="0" applyNumberFormat="1" applyFont="1" applyFill="1" applyBorder="1" applyAlignment="1" applyProtection="1"/>
    <xf numFmtId="0" fontId="6" fillId="2" borderId="13" xfId="0" applyNumberFormat="1" applyFont="1" applyFill="1" applyBorder="1" applyAlignment="1" applyProtection="1"/>
    <xf numFmtId="4" fontId="5" fillId="2" borderId="14" xfId="0" applyNumberFormat="1" applyFont="1" applyFill="1" applyBorder="1" applyAlignment="1" applyProtection="1"/>
    <xf numFmtId="0" fontId="5" fillId="2" borderId="14" xfId="0" applyNumberFormat="1" applyFont="1" applyFill="1" applyBorder="1" applyAlignment="1" applyProtection="1"/>
    <xf numFmtId="0" fontId="13" fillId="2" borderId="0" xfId="0" applyNumberFormat="1" applyFont="1" applyFill="1" applyBorder="1" applyAlignment="1" applyProtection="1"/>
    <xf numFmtId="0" fontId="14" fillId="2" borderId="0" xfId="0" applyNumberFormat="1" applyFont="1" applyFill="1" applyBorder="1" applyAlignment="1" applyProtection="1"/>
    <xf numFmtId="0" fontId="5" fillId="2" borderId="0" xfId="0" applyNumberFormat="1" applyFont="1" applyFill="1" applyBorder="1" applyAlignment="1" applyProtection="1">
      <alignment horizontal="right"/>
    </xf>
    <xf numFmtId="0" fontId="15" fillId="2" borderId="0" xfId="0" applyNumberFormat="1" applyFont="1" applyFill="1" applyBorder="1" applyAlignment="1" applyProtection="1"/>
    <xf numFmtId="0" fontId="11" fillId="0" borderId="0" xfId="0" applyNumberFormat="1" applyFont="1" applyFill="1" applyBorder="1" applyAlignment="1" applyProtection="1">
      <alignment vertical="top"/>
    </xf>
    <xf numFmtId="0" fontId="5" fillId="2" borderId="0" xfId="0" applyNumberFormat="1" applyFont="1" applyFill="1" applyBorder="1" applyAlignment="1" applyProtection="1">
      <alignment vertical="top" wrapText="1"/>
    </xf>
    <xf numFmtId="4" fontId="5" fillId="2" borderId="0" xfId="0" applyNumberFormat="1" applyFont="1" applyFill="1" applyBorder="1" applyAlignment="1" applyProtection="1">
      <alignment horizontal="right"/>
    </xf>
    <xf numFmtId="0" fontId="5" fillId="2" borderId="0" xfId="0" applyNumberFormat="1" applyFont="1" applyFill="1" applyBorder="1" applyAlignment="1" applyProtection="1">
      <alignment horizontal="left" wrapText="1"/>
    </xf>
    <xf numFmtId="0" fontId="16" fillId="2" borderId="0" xfId="0" applyNumberFormat="1" applyFont="1" applyFill="1" applyBorder="1" applyAlignment="1" applyProtection="1"/>
    <xf numFmtId="4" fontId="16" fillId="2" borderId="0" xfId="0" applyNumberFormat="1" applyFont="1" applyFill="1" applyBorder="1" applyAlignment="1" applyProtection="1"/>
    <xf numFmtId="0" fontId="16" fillId="2" borderId="0" xfId="0" applyNumberFormat="1" applyFont="1" applyFill="1" applyBorder="1" applyAlignment="1" applyProtection="1">
      <alignment horizontal="right"/>
    </xf>
    <xf numFmtId="0" fontId="5" fillId="2" borderId="0" xfId="0" applyNumberFormat="1" applyFont="1" applyFill="1" applyBorder="1" applyAlignment="1" applyProtection="1">
      <alignment horizontal="left" vertical="top" wrapText="1"/>
    </xf>
    <xf numFmtId="0" fontId="5" fillId="2" borderId="0" xfId="0" applyNumberFormat="1" applyFont="1" applyFill="1" applyBorder="1" applyAlignment="1" applyProtection="1">
      <alignment wrapText="1"/>
    </xf>
    <xf numFmtId="0" fontId="5" fillId="2" borderId="0" xfId="0" applyNumberFormat="1" applyFont="1" applyFill="1" applyBorder="1" applyAlignment="1" applyProtection="1">
      <alignment horizontal="right" vertical="center" wrapText="1"/>
    </xf>
    <xf numFmtId="4" fontId="5" fillId="2" borderId="1" xfId="0" applyNumberFormat="1" applyFont="1" applyFill="1" applyBorder="1" applyAlignment="1" applyProtection="1">
      <alignment vertical="center"/>
    </xf>
    <xf numFmtId="0" fontId="18" fillId="2" borderId="0" xfId="0" applyNumberFormat="1" applyFont="1" applyFill="1" applyBorder="1" applyAlignment="1" applyProtection="1">
      <alignment horizontal="right"/>
    </xf>
    <xf numFmtId="4" fontId="5" fillId="2" borderId="0" xfId="0" applyNumberFormat="1" applyFont="1" applyFill="1" applyBorder="1" applyAlignment="1" applyProtection="1">
      <alignment vertical="center"/>
    </xf>
    <xf numFmtId="0" fontId="5" fillId="2" borderId="0" xfId="1" applyNumberFormat="1" applyFont="1" applyFill="1" applyBorder="1" applyAlignment="1" applyProtection="1">
      <alignment horizontal="left" vertical="top" wrapText="1"/>
      <protection locked="0"/>
    </xf>
    <xf numFmtId="3" fontId="5" fillId="2" borderId="1" xfId="0" applyNumberFormat="1" applyFont="1" applyFill="1" applyBorder="1" applyAlignment="1" applyProtection="1">
      <alignment horizontal="center" vertical="center"/>
    </xf>
    <xf numFmtId="0" fontId="5" fillId="2" borderId="0" xfId="1" applyNumberFormat="1" applyFont="1" applyFill="1" applyBorder="1" applyAlignment="1" applyProtection="1">
      <alignment horizontal="left"/>
    </xf>
    <xf numFmtId="3" fontId="5" fillId="2" borderId="0" xfId="0" applyNumberFormat="1" applyFont="1" applyFill="1" applyBorder="1" applyAlignment="1" applyProtection="1">
      <alignment horizontal="center" vertical="center"/>
    </xf>
    <xf numFmtId="0" fontId="18" fillId="2" borderId="0" xfId="0" applyNumberFormat="1" applyFont="1" applyFill="1" applyBorder="1" applyAlignment="1" applyProtection="1">
      <alignment horizontal="right" wrapText="1"/>
    </xf>
    <xf numFmtId="3" fontId="5" fillId="2" borderId="5" xfId="0" applyNumberFormat="1" applyFont="1" applyFill="1" applyBorder="1" applyAlignment="1" applyProtection="1">
      <alignment horizontal="center" vertical="center"/>
    </xf>
    <xf numFmtId="2" fontId="5" fillId="2" borderId="0" xfId="0" applyNumberFormat="1" applyFont="1" applyFill="1" applyBorder="1" applyAlignment="1" applyProtection="1"/>
    <xf numFmtId="0" fontId="5" fillId="2" borderId="0" xfId="0" applyNumberFormat="1" applyFont="1" applyFill="1" applyBorder="1" applyAlignment="1" applyProtection="1">
      <alignment horizontal="left"/>
    </xf>
    <xf numFmtId="0" fontId="5" fillId="2" borderId="0" xfId="0" applyNumberFormat="1" applyFont="1" applyFill="1" applyBorder="1" applyAlignment="1" applyProtection="1">
      <alignment vertical="center"/>
    </xf>
    <xf numFmtId="0" fontId="4" fillId="2" borderId="0" xfId="0" applyNumberFormat="1" applyFont="1" applyFill="1" applyBorder="1" applyAlignment="1" applyProtection="1">
      <alignment vertical="center"/>
    </xf>
    <xf numFmtId="0" fontId="5" fillId="2" borderId="0" xfId="0" applyNumberFormat="1" applyFont="1" applyFill="1" applyBorder="1" applyAlignment="1" applyProtection="1">
      <alignment horizontal="right" vertical="top" wrapText="1"/>
    </xf>
    <xf numFmtId="4" fontId="3" fillId="2" borderId="0" xfId="0" applyNumberFormat="1" applyFont="1" applyFill="1" applyBorder="1" applyAlignment="1" applyProtection="1"/>
    <xf numFmtId="0" fontId="0" fillId="3" borderId="0" xfId="0" applyFill="1" applyAlignment="1"/>
    <xf numFmtId="0" fontId="3" fillId="2" borderId="0" xfId="0" applyFont="1" applyFill="1" applyAlignment="1"/>
    <xf numFmtId="0" fontId="19" fillId="3" borderId="0" xfId="0" applyFont="1" applyFill="1" applyAlignment="1"/>
    <xf numFmtId="0" fontId="4" fillId="2" borderId="0" xfId="0" applyFont="1" applyFill="1" applyAlignment="1"/>
    <xf numFmtId="0" fontId="13" fillId="2" borderId="0" xfId="0" applyFont="1" applyFill="1" applyAlignment="1"/>
    <xf numFmtId="0" fontId="4" fillId="2" borderId="0" xfId="0" applyFont="1" applyFill="1" applyAlignment="1">
      <alignment vertical="center"/>
    </xf>
    <xf numFmtId="0" fontId="20" fillId="2" borderId="0" xfId="0" applyFont="1" applyFill="1" applyAlignment="1"/>
    <xf numFmtId="0" fontId="5" fillId="2" borderId="0" xfId="0" applyFont="1" applyFill="1" applyAlignment="1"/>
    <xf numFmtId="0" fontId="3" fillId="2" borderId="0" xfId="0" applyFont="1" applyFill="1">
      <alignment vertical="top"/>
    </xf>
    <xf numFmtId="0" fontId="21" fillId="2" borderId="0" xfId="0" applyFont="1" applyFill="1">
      <alignment vertical="top"/>
    </xf>
    <xf numFmtId="4" fontId="5" fillId="2" borderId="0" xfId="0" applyNumberFormat="1" applyFont="1" applyFill="1" applyAlignment="1"/>
    <xf numFmtId="0" fontId="5" fillId="3" borderId="0" xfId="0" applyFont="1" applyFill="1" applyAlignment="1">
      <alignment horizontal="right"/>
    </xf>
    <xf numFmtId="4" fontId="5" fillId="3" borderId="1" xfId="0" applyNumberFormat="1" applyFont="1" applyFill="1" applyBorder="1" applyAlignment="1"/>
    <xf numFmtId="0" fontId="22" fillId="2" borderId="0" xfId="0" applyNumberFormat="1" applyFont="1" applyFill="1" applyBorder="1" applyAlignment="1" applyProtection="1"/>
    <xf numFmtId="4" fontId="22" fillId="2" borderId="0" xfId="0" applyNumberFormat="1" applyFont="1" applyFill="1" applyBorder="1" applyAlignment="1" applyProtection="1"/>
    <xf numFmtId="3" fontId="22" fillId="2" borderId="0" xfId="0" applyNumberFormat="1" applyFont="1" applyFill="1" applyBorder="1" applyAlignment="1" applyProtection="1"/>
    <xf numFmtId="0" fontId="23" fillId="2" borderId="0" xfId="0" applyNumberFormat="1" applyFont="1" applyFill="1" applyBorder="1" applyAlignment="1" applyProtection="1"/>
    <xf numFmtId="0" fontId="22" fillId="0" borderId="0" xfId="0" applyNumberFormat="1" applyFont="1" applyFill="1" applyBorder="1" applyAlignment="1" applyProtection="1">
      <alignment vertical="top"/>
    </xf>
    <xf numFmtId="0" fontId="24" fillId="3" borderId="0" xfId="0" applyFont="1" applyFill="1" applyAlignment="1"/>
    <xf numFmtId="0" fontId="24" fillId="3" borderId="0" xfId="0" applyFont="1" applyFill="1" applyAlignment="1">
      <alignment horizontal="justify" vertical="top" wrapText="1"/>
    </xf>
    <xf numFmtId="0" fontId="25" fillId="3" borderId="0" xfId="0" applyFont="1" applyFill="1" applyAlignment="1">
      <alignment horizontal="justify" vertical="top" wrapText="1"/>
    </xf>
    <xf numFmtId="0" fontId="26" fillId="3" borderId="0" xfId="0" applyFont="1" applyFill="1" applyAlignment="1">
      <alignment horizontal="justify" vertical="top" wrapText="1"/>
    </xf>
    <xf numFmtId="0" fontId="27" fillId="3" borderId="0" xfId="0" applyFont="1" applyFill="1" applyAlignment="1">
      <alignment horizontal="justify" vertical="top" wrapText="1"/>
    </xf>
    <xf numFmtId="0" fontId="24" fillId="3" borderId="0" xfId="0" applyFont="1" applyFill="1" applyAlignment="1">
      <alignment wrapText="1"/>
    </xf>
    <xf numFmtId="0" fontId="28" fillId="2" borderId="0" xfId="0" applyFont="1" applyFill="1" applyAlignment="1"/>
    <xf numFmtId="0" fontId="24" fillId="2" borderId="0" xfId="0" applyFont="1" applyFill="1" applyAlignment="1">
      <alignment vertical="center"/>
    </xf>
    <xf numFmtId="0" fontId="24" fillId="2" borderId="0" xfId="0" applyFont="1" applyFill="1" applyAlignment="1"/>
    <xf numFmtId="0" fontId="29" fillId="2" borderId="0" xfId="0" applyFont="1" applyFill="1" applyAlignment="1"/>
    <xf numFmtId="0" fontId="24" fillId="2" borderId="0" xfId="0" applyFont="1" applyFill="1">
      <alignment vertical="top"/>
    </xf>
    <xf numFmtId="0" fontId="5" fillId="2" borderId="0" xfId="0" applyFont="1" applyFill="1" applyAlignment="1">
      <alignment vertical="top" wrapText="1"/>
    </xf>
    <xf numFmtId="0" fontId="6" fillId="2" borderId="15" xfId="0" applyNumberFormat="1" applyFont="1" applyFill="1" applyBorder="1" applyAlignment="1" applyProtection="1">
      <alignment horizontal="center"/>
    </xf>
    <xf numFmtId="0" fontId="6" fillId="2" borderId="0" xfId="0" applyNumberFormat="1" applyFont="1" applyFill="1" applyBorder="1" applyAlignment="1" applyProtection="1">
      <alignment horizontal="center"/>
    </xf>
    <xf numFmtId="0" fontId="6" fillId="2" borderId="16" xfId="0" applyNumberFormat="1" applyFont="1" applyFill="1" applyBorder="1" applyAlignment="1" applyProtection="1">
      <alignment horizontal="center"/>
    </xf>
    <xf numFmtId="0" fontId="6" fillId="2" borderId="17" xfId="0" applyNumberFormat="1" applyFont="1" applyFill="1" applyBorder="1" applyAlignment="1" applyProtection="1">
      <alignment horizontal="center"/>
    </xf>
    <xf numFmtId="0" fontId="6" fillId="2" borderId="1" xfId="0" applyNumberFormat="1" applyFont="1" applyFill="1" applyBorder="1" applyAlignment="1" applyProtection="1">
      <alignment horizontal="center"/>
    </xf>
    <xf numFmtId="0" fontId="6" fillId="2" borderId="9" xfId="0" applyNumberFormat="1" applyFont="1" applyFill="1" applyBorder="1" applyAlignment="1" applyProtection="1">
      <alignment horizontal="center"/>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9"/>
  <sheetViews>
    <sheetView showZeros="0" view="pageBreakPreview" zoomScale="115" zoomScaleNormal="100" zoomScaleSheetLayoutView="115" workbookViewId="0">
      <selection activeCell="A4" sqref="A4"/>
    </sheetView>
  </sheetViews>
  <sheetFormatPr defaultColWidth="9.140625" defaultRowHeight="12.75"/>
  <cols>
    <col min="1" max="1" width="100.7109375" style="80" customWidth="1"/>
    <col min="2" max="256" width="9.140625" style="80"/>
    <col min="257" max="257" width="100.7109375" style="80" customWidth="1"/>
    <col min="258" max="512" width="9.140625" style="80"/>
    <col min="513" max="513" width="100.7109375" style="80" customWidth="1"/>
    <col min="514" max="768" width="9.140625" style="80"/>
    <col min="769" max="769" width="100.7109375" style="80" customWidth="1"/>
    <col min="770" max="1024" width="9.140625" style="80"/>
    <col min="1025" max="1025" width="100.7109375" style="80" customWidth="1"/>
    <col min="1026" max="1280" width="9.140625" style="80"/>
    <col min="1281" max="1281" width="100.7109375" style="80" customWidth="1"/>
    <col min="1282" max="1536" width="9.140625" style="80"/>
    <col min="1537" max="1537" width="100.7109375" style="80" customWidth="1"/>
    <col min="1538" max="1792" width="9.140625" style="80"/>
    <col min="1793" max="1793" width="100.7109375" style="80" customWidth="1"/>
    <col min="1794" max="2048" width="9.140625" style="80"/>
    <col min="2049" max="2049" width="100.7109375" style="80" customWidth="1"/>
    <col min="2050" max="2304" width="9.140625" style="80"/>
    <col min="2305" max="2305" width="100.7109375" style="80" customWidth="1"/>
    <col min="2306" max="2560" width="9.140625" style="80"/>
    <col min="2561" max="2561" width="100.7109375" style="80" customWidth="1"/>
    <col min="2562" max="2816" width="9.140625" style="80"/>
    <col min="2817" max="2817" width="100.7109375" style="80" customWidth="1"/>
    <col min="2818" max="3072" width="9.140625" style="80"/>
    <col min="3073" max="3073" width="100.7109375" style="80" customWidth="1"/>
    <col min="3074" max="3328" width="9.140625" style="80"/>
    <col min="3329" max="3329" width="100.7109375" style="80" customWidth="1"/>
    <col min="3330" max="3584" width="9.140625" style="80"/>
    <col min="3585" max="3585" width="100.7109375" style="80" customWidth="1"/>
    <col min="3586" max="3840" width="9.140625" style="80"/>
    <col min="3841" max="3841" width="100.7109375" style="80" customWidth="1"/>
    <col min="3842" max="4096" width="9.140625" style="80"/>
    <col min="4097" max="4097" width="100.7109375" style="80" customWidth="1"/>
    <col min="4098" max="4352" width="9.140625" style="80"/>
    <col min="4353" max="4353" width="100.7109375" style="80" customWidth="1"/>
    <col min="4354" max="4608" width="9.140625" style="80"/>
    <col min="4609" max="4609" width="100.7109375" style="80" customWidth="1"/>
    <col min="4610" max="4864" width="9.140625" style="80"/>
    <col min="4865" max="4865" width="100.7109375" style="80" customWidth="1"/>
    <col min="4866" max="5120" width="9.140625" style="80"/>
    <col min="5121" max="5121" width="100.7109375" style="80" customWidth="1"/>
    <col min="5122" max="5376" width="9.140625" style="80"/>
    <col min="5377" max="5377" width="100.7109375" style="80" customWidth="1"/>
    <col min="5378" max="5632" width="9.140625" style="80"/>
    <col min="5633" max="5633" width="100.7109375" style="80" customWidth="1"/>
    <col min="5634" max="5888" width="9.140625" style="80"/>
    <col min="5889" max="5889" width="100.7109375" style="80" customWidth="1"/>
    <col min="5890" max="6144" width="9.140625" style="80"/>
    <col min="6145" max="6145" width="100.7109375" style="80" customWidth="1"/>
    <col min="6146" max="6400" width="9.140625" style="80"/>
    <col min="6401" max="6401" width="100.7109375" style="80" customWidth="1"/>
    <col min="6402" max="6656" width="9.140625" style="80"/>
    <col min="6657" max="6657" width="100.7109375" style="80" customWidth="1"/>
    <col min="6658" max="6912" width="9.140625" style="80"/>
    <col min="6913" max="6913" width="100.7109375" style="80" customWidth="1"/>
    <col min="6914" max="7168" width="9.140625" style="80"/>
    <col min="7169" max="7169" width="100.7109375" style="80" customWidth="1"/>
    <col min="7170" max="7424" width="9.140625" style="80"/>
    <col min="7425" max="7425" width="100.7109375" style="80" customWidth="1"/>
    <col min="7426" max="7680" width="9.140625" style="80"/>
    <col min="7681" max="7681" width="100.7109375" style="80" customWidth="1"/>
    <col min="7682" max="7936" width="9.140625" style="80"/>
    <col min="7937" max="7937" width="100.7109375" style="80" customWidth="1"/>
    <col min="7938" max="8192" width="9.140625" style="80"/>
    <col min="8193" max="8193" width="100.7109375" style="80" customWidth="1"/>
    <col min="8194" max="8448" width="9.140625" style="80"/>
    <col min="8449" max="8449" width="100.7109375" style="80" customWidth="1"/>
    <col min="8450" max="8704" width="9.140625" style="80"/>
    <col min="8705" max="8705" width="100.7109375" style="80" customWidth="1"/>
    <col min="8706" max="8960" width="9.140625" style="80"/>
    <col min="8961" max="8961" width="100.7109375" style="80" customWidth="1"/>
    <col min="8962" max="9216" width="9.140625" style="80"/>
    <col min="9217" max="9217" width="100.7109375" style="80" customWidth="1"/>
    <col min="9218" max="9472" width="9.140625" style="80"/>
    <col min="9473" max="9473" width="100.7109375" style="80" customWidth="1"/>
    <col min="9474" max="9728" width="9.140625" style="80"/>
    <col min="9729" max="9729" width="100.7109375" style="80" customWidth="1"/>
    <col min="9730" max="9984" width="9.140625" style="80"/>
    <col min="9985" max="9985" width="100.7109375" style="80" customWidth="1"/>
    <col min="9986" max="10240" width="9.140625" style="80"/>
    <col min="10241" max="10241" width="100.7109375" style="80" customWidth="1"/>
    <col min="10242" max="10496" width="9.140625" style="80"/>
    <col min="10497" max="10497" width="100.7109375" style="80" customWidth="1"/>
    <col min="10498" max="10752" width="9.140625" style="80"/>
    <col min="10753" max="10753" width="100.7109375" style="80" customWidth="1"/>
    <col min="10754" max="11008" width="9.140625" style="80"/>
    <col min="11009" max="11009" width="100.7109375" style="80" customWidth="1"/>
    <col min="11010" max="11264" width="9.140625" style="80"/>
    <col min="11265" max="11265" width="100.7109375" style="80" customWidth="1"/>
    <col min="11266" max="11520" width="9.140625" style="80"/>
    <col min="11521" max="11521" width="100.7109375" style="80" customWidth="1"/>
    <col min="11522" max="11776" width="9.140625" style="80"/>
    <col min="11777" max="11777" width="100.7109375" style="80" customWidth="1"/>
    <col min="11778" max="12032" width="9.140625" style="80"/>
    <col min="12033" max="12033" width="100.7109375" style="80" customWidth="1"/>
    <col min="12034" max="12288" width="9.140625" style="80"/>
    <col min="12289" max="12289" width="100.7109375" style="80" customWidth="1"/>
    <col min="12290" max="12544" width="9.140625" style="80"/>
    <col min="12545" max="12545" width="100.7109375" style="80" customWidth="1"/>
    <col min="12546" max="12800" width="9.140625" style="80"/>
    <col min="12801" max="12801" width="100.7109375" style="80" customWidth="1"/>
    <col min="12802" max="13056" width="9.140625" style="80"/>
    <col min="13057" max="13057" width="100.7109375" style="80" customWidth="1"/>
    <col min="13058" max="13312" width="9.140625" style="80"/>
    <col min="13313" max="13313" width="100.7109375" style="80" customWidth="1"/>
    <col min="13314" max="13568" width="9.140625" style="80"/>
    <col min="13569" max="13569" width="100.7109375" style="80" customWidth="1"/>
    <col min="13570" max="13824" width="9.140625" style="80"/>
    <col min="13825" max="13825" width="100.7109375" style="80" customWidth="1"/>
    <col min="13826" max="14080" width="9.140625" style="80"/>
    <col min="14081" max="14081" width="100.7109375" style="80" customWidth="1"/>
    <col min="14082" max="14336" width="9.140625" style="80"/>
    <col min="14337" max="14337" width="100.7109375" style="80" customWidth="1"/>
    <col min="14338" max="14592" width="9.140625" style="80"/>
    <col min="14593" max="14593" width="100.7109375" style="80" customWidth="1"/>
    <col min="14594" max="14848" width="9.140625" style="80"/>
    <col min="14849" max="14849" width="100.7109375" style="80" customWidth="1"/>
    <col min="14850" max="15104" width="9.140625" style="80"/>
    <col min="15105" max="15105" width="100.7109375" style="80" customWidth="1"/>
    <col min="15106" max="15360" width="9.140625" style="80"/>
    <col min="15361" max="15361" width="100.7109375" style="80" customWidth="1"/>
    <col min="15362" max="15616" width="9.140625" style="80"/>
    <col min="15617" max="15617" width="100.7109375" style="80" customWidth="1"/>
    <col min="15618" max="15872" width="9.140625" style="80"/>
    <col min="15873" max="15873" width="100.7109375" style="80" customWidth="1"/>
    <col min="15874" max="16128" width="9.140625" style="80"/>
    <col min="16129" max="16129" width="100.7109375" style="80" customWidth="1"/>
    <col min="16130" max="16384" width="9.140625" style="80"/>
  </cols>
  <sheetData>
    <row r="1" spans="1:1">
      <c r="A1" s="79"/>
    </row>
    <row r="2" spans="1:1" ht="16.5" customHeight="1">
      <c r="A2" s="79"/>
    </row>
    <row r="3" spans="1:1" ht="16.5" customHeight="1">
      <c r="A3" s="81" t="s">
        <v>204</v>
      </c>
    </row>
    <row r="4" spans="1:1" ht="16.5" customHeight="1">
      <c r="A4" s="97"/>
    </row>
    <row r="5" spans="1:1" ht="16.5" customHeight="1">
      <c r="A5" s="97"/>
    </row>
    <row r="6" spans="1:1" ht="16.5" customHeight="1">
      <c r="A6" s="98"/>
    </row>
    <row r="7" spans="1:1" ht="63.75">
      <c r="A7" s="99" t="s">
        <v>260</v>
      </c>
    </row>
    <row r="8" spans="1:1" ht="16.5" customHeight="1">
      <c r="A8" s="99" t="s">
        <v>205</v>
      </c>
    </row>
    <row r="9" spans="1:1" ht="41.45" customHeight="1">
      <c r="A9" s="99" t="s">
        <v>206</v>
      </c>
    </row>
    <row r="10" spans="1:1">
      <c r="A10" s="98"/>
    </row>
    <row r="11" spans="1:1" ht="123.2" customHeight="1">
      <c r="A11" s="98" t="s">
        <v>207</v>
      </c>
    </row>
    <row r="12" spans="1:1" ht="96.6" customHeight="1">
      <c r="A12" s="98" t="s">
        <v>208</v>
      </c>
    </row>
    <row r="13" spans="1:1" ht="38.25">
      <c r="A13" s="98" t="s">
        <v>209</v>
      </c>
    </row>
    <row r="14" spans="1:1">
      <c r="A14" s="98"/>
    </row>
    <row r="15" spans="1:1" ht="51">
      <c r="A15" s="98" t="s">
        <v>210</v>
      </c>
    </row>
    <row r="16" spans="1:1">
      <c r="A16" s="98" t="s">
        <v>211</v>
      </c>
    </row>
    <row r="17" spans="1:1" ht="25.5">
      <c r="A17" s="98" t="s">
        <v>212</v>
      </c>
    </row>
    <row r="18" spans="1:1">
      <c r="A18" s="98" t="s">
        <v>213</v>
      </c>
    </row>
    <row r="19" spans="1:1" ht="27.6" customHeight="1">
      <c r="A19" s="98" t="s">
        <v>214</v>
      </c>
    </row>
    <row r="20" spans="1:1" s="82" customFormat="1" ht="15" customHeight="1">
      <c r="A20" s="98" t="s">
        <v>215</v>
      </c>
    </row>
    <row r="21" spans="1:1" s="82" customFormat="1" ht="29.85" customHeight="1">
      <c r="A21" s="98" t="s">
        <v>216</v>
      </c>
    </row>
    <row r="22" spans="1:1" s="82" customFormat="1" ht="15" customHeight="1">
      <c r="A22" s="98" t="s">
        <v>217</v>
      </c>
    </row>
    <row r="23" spans="1:1" s="83" customFormat="1" ht="63" customHeight="1">
      <c r="A23" s="98" t="s">
        <v>218</v>
      </c>
    </row>
    <row r="24" spans="1:1" s="83" customFormat="1" ht="25.5">
      <c r="A24" s="98" t="s">
        <v>219</v>
      </c>
    </row>
    <row r="25" spans="1:1" s="83" customFormat="1" ht="38.25">
      <c r="A25" s="98" t="s">
        <v>220</v>
      </c>
    </row>
    <row r="26" spans="1:1" s="83" customFormat="1" ht="14.25">
      <c r="A26" s="98"/>
    </row>
    <row r="27" spans="1:1" s="83" customFormat="1" ht="63.75">
      <c r="A27" s="98" t="s">
        <v>221</v>
      </c>
    </row>
    <row r="28" spans="1:1" s="83" customFormat="1" ht="25.5">
      <c r="A28" s="98" t="s">
        <v>222</v>
      </c>
    </row>
    <row r="29" spans="1:1" s="83" customFormat="1" ht="25.5">
      <c r="A29" s="98" t="s">
        <v>223</v>
      </c>
    </row>
    <row r="30" spans="1:1" s="83" customFormat="1" ht="25.5">
      <c r="A30" s="98" t="s">
        <v>224</v>
      </c>
    </row>
    <row r="31" spans="1:1" s="83" customFormat="1" ht="25.5">
      <c r="A31" s="98" t="s">
        <v>225</v>
      </c>
    </row>
    <row r="32" spans="1:1" s="82" customFormat="1" ht="25.5">
      <c r="A32" s="98" t="s">
        <v>226</v>
      </c>
    </row>
    <row r="33" spans="1:1" s="82" customFormat="1">
      <c r="A33" s="98" t="s">
        <v>227</v>
      </c>
    </row>
    <row r="34" spans="1:1" s="82" customFormat="1" ht="18.399999999999999" customHeight="1">
      <c r="A34" s="99" t="s">
        <v>228</v>
      </c>
    </row>
    <row r="35" spans="1:1" s="82" customFormat="1">
      <c r="A35" s="98"/>
    </row>
    <row r="36" spans="1:1" s="82" customFormat="1" ht="25.5">
      <c r="A36" s="99" t="s">
        <v>229</v>
      </c>
    </row>
    <row r="37" spans="1:1" s="82" customFormat="1" ht="25.5">
      <c r="A37" s="99" t="s">
        <v>230</v>
      </c>
    </row>
    <row r="38" spans="1:1" s="82" customFormat="1" ht="25.5" hidden="1">
      <c r="A38" s="99" t="s">
        <v>231</v>
      </c>
    </row>
    <row r="39" spans="1:1" s="82" customFormat="1">
      <c r="A39" s="98"/>
    </row>
    <row r="40" spans="1:1" s="82" customFormat="1">
      <c r="A40" s="99" t="s">
        <v>232</v>
      </c>
    </row>
    <row r="41" spans="1:1" s="82" customFormat="1" ht="51" hidden="1">
      <c r="A41" s="98" t="s">
        <v>233</v>
      </c>
    </row>
    <row r="42" spans="1:1" s="82" customFormat="1" ht="25.5" hidden="1">
      <c r="A42" s="99" t="s">
        <v>234</v>
      </c>
    </row>
    <row r="43" spans="1:1" s="84" customFormat="1" ht="25.5" hidden="1">
      <c r="A43" s="98" t="s">
        <v>235</v>
      </c>
    </row>
    <row r="44" spans="1:1" s="84" customFormat="1" ht="38.25" hidden="1">
      <c r="A44" s="98" t="s">
        <v>261</v>
      </c>
    </row>
    <row r="45" spans="1:1" s="82" customFormat="1" ht="15.95" hidden="1" customHeight="1">
      <c r="A45" s="98" t="s">
        <v>236</v>
      </c>
    </row>
    <row r="46" spans="1:1" s="82" customFormat="1">
      <c r="A46" s="98" t="s">
        <v>237</v>
      </c>
    </row>
    <row r="47" spans="1:1" s="82" customFormat="1" ht="25.5">
      <c r="A47" s="99" t="s">
        <v>238</v>
      </c>
    </row>
    <row r="48" spans="1:1" s="82" customFormat="1" ht="67.349999999999994" customHeight="1">
      <c r="A48" s="99" t="s">
        <v>239</v>
      </c>
    </row>
    <row r="49" spans="1:1" s="82" customFormat="1" ht="25.5">
      <c r="A49" s="98" t="s">
        <v>240</v>
      </c>
    </row>
    <row r="50" spans="1:1" s="82" customFormat="1">
      <c r="A50" s="98"/>
    </row>
    <row r="51" spans="1:1" s="82" customFormat="1">
      <c r="A51" s="100" t="s">
        <v>241</v>
      </c>
    </row>
    <row r="52" spans="1:1" s="82" customFormat="1">
      <c r="A52" s="98"/>
    </row>
    <row r="53" spans="1:1" s="82" customFormat="1" ht="155.65" customHeight="1">
      <c r="A53" s="98" t="s">
        <v>262</v>
      </c>
    </row>
    <row r="54" spans="1:1" s="82" customFormat="1" ht="38.25">
      <c r="A54" s="98" t="s">
        <v>242</v>
      </c>
    </row>
    <row r="55" spans="1:1" s="82" customFormat="1" ht="38.25">
      <c r="A55" s="98" t="s">
        <v>243</v>
      </c>
    </row>
    <row r="56" spans="1:1" s="82" customFormat="1">
      <c r="A56" s="98"/>
    </row>
    <row r="57" spans="1:1" s="82" customFormat="1" ht="51">
      <c r="A57" s="99" t="s">
        <v>244</v>
      </c>
    </row>
    <row r="58" spans="1:1" s="82" customFormat="1" ht="28.9" customHeight="1">
      <c r="A58" s="99" t="s">
        <v>245</v>
      </c>
    </row>
    <row r="59" spans="1:1" ht="25.5">
      <c r="A59" s="98" t="s">
        <v>246</v>
      </c>
    </row>
    <row r="60" spans="1:1" ht="38.25">
      <c r="A60" s="99" t="s">
        <v>247</v>
      </c>
    </row>
    <row r="61" spans="1:1" ht="25.5">
      <c r="A61" s="98" t="s">
        <v>248</v>
      </c>
    </row>
    <row r="62" spans="1:1" ht="51">
      <c r="A62" s="101" t="s">
        <v>263</v>
      </c>
    </row>
    <row r="63" spans="1:1" ht="102">
      <c r="A63" s="98" t="s">
        <v>249</v>
      </c>
    </row>
    <row r="64" spans="1:1" ht="89.25">
      <c r="A64" s="98" t="s">
        <v>250</v>
      </c>
    </row>
    <row r="65" spans="1:1">
      <c r="A65" s="102"/>
    </row>
    <row r="66" spans="1:1">
      <c r="A66" s="102"/>
    </row>
    <row r="67" spans="1:1" s="85" customFormat="1" ht="12">
      <c r="A67" s="103"/>
    </row>
    <row r="68" spans="1:1" s="85" customFormat="1">
      <c r="A68" s="34" t="s">
        <v>264</v>
      </c>
    </row>
    <row r="69" spans="1:1" s="85" customFormat="1">
      <c r="A69" s="104"/>
    </row>
    <row r="70" spans="1:1" s="85" customFormat="1">
      <c r="A70" s="104" t="s">
        <v>88</v>
      </c>
    </row>
    <row r="71" spans="1:1" s="85" customFormat="1">
      <c r="A71" s="105"/>
    </row>
    <row r="72" spans="1:1" s="85" customFormat="1">
      <c r="A72" s="104" t="s">
        <v>89</v>
      </c>
    </row>
    <row r="73" spans="1:1" s="85" customFormat="1">
      <c r="A73" s="104" t="s">
        <v>265</v>
      </c>
    </row>
    <row r="74" spans="1:1" s="85" customFormat="1" ht="12">
      <c r="A74" s="103"/>
    </row>
    <row r="75" spans="1:1" s="85" customFormat="1" ht="12">
      <c r="A75" s="103"/>
    </row>
    <row r="76" spans="1:1" s="85" customFormat="1" ht="12">
      <c r="A76" s="103"/>
    </row>
    <row r="77" spans="1:1" s="85" customFormat="1" ht="12">
      <c r="A77" s="103"/>
    </row>
    <row r="78" spans="1:1" s="85" customFormat="1" ht="12">
      <c r="A78" s="103"/>
    </row>
    <row r="79" spans="1:1" s="85" customFormat="1" ht="12">
      <c r="A79" s="103"/>
    </row>
    <row r="80" spans="1:1" s="85" customFormat="1" ht="12">
      <c r="A80" s="103"/>
    </row>
    <row r="81" spans="1:1" s="85" customFormat="1" ht="12">
      <c r="A81" s="103"/>
    </row>
    <row r="82" spans="1:1" s="85" customFormat="1" ht="12">
      <c r="A82" s="103"/>
    </row>
    <row r="83" spans="1:1" s="85" customFormat="1" ht="12">
      <c r="A83" s="103"/>
    </row>
    <row r="84" spans="1:1" s="85" customFormat="1" ht="12">
      <c r="A84" s="103"/>
    </row>
    <row r="85" spans="1:1" s="85" customFormat="1" ht="12">
      <c r="A85" s="103"/>
    </row>
    <row r="86" spans="1:1" s="85" customFormat="1" ht="12">
      <c r="A86" s="103"/>
    </row>
    <row r="87" spans="1:1" s="85" customFormat="1" ht="12">
      <c r="A87" s="103"/>
    </row>
    <row r="88" spans="1:1" s="85" customFormat="1" ht="12">
      <c r="A88" s="103"/>
    </row>
    <row r="89" spans="1:1" s="85" customFormat="1" ht="12">
      <c r="A89" s="103"/>
    </row>
    <row r="90" spans="1:1" s="85" customFormat="1" ht="12">
      <c r="A90" s="103"/>
    </row>
    <row r="91" spans="1:1" s="85" customFormat="1" ht="12">
      <c r="A91" s="103"/>
    </row>
    <row r="92" spans="1:1" s="85" customFormat="1" ht="12">
      <c r="A92" s="103"/>
    </row>
    <row r="93" spans="1:1" s="85" customFormat="1" ht="12">
      <c r="A93" s="103"/>
    </row>
    <row r="94" spans="1:1" s="85" customFormat="1" ht="12">
      <c r="A94" s="103"/>
    </row>
    <row r="95" spans="1:1" s="85" customFormat="1" ht="12">
      <c r="A95" s="103"/>
    </row>
    <row r="96" spans="1:1" s="85" customFormat="1" ht="12">
      <c r="A96" s="103"/>
    </row>
    <row r="97" spans="1:1" s="85" customFormat="1" ht="13.9" customHeight="1">
      <c r="A97" s="103"/>
    </row>
    <row r="98" spans="1:1" s="85" customFormat="1" ht="12">
      <c r="A98" s="103"/>
    </row>
    <row r="99" spans="1:1" s="85" customFormat="1" ht="12">
      <c r="A99" s="103"/>
    </row>
    <row r="100" spans="1:1" s="85" customFormat="1" ht="12">
      <c r="A100" s="103"/>
    </row>
    <row r="101" spans="1:1" s="85" customFormat="1" ht="12">
      <c r="A101" s="103"/>
    </row>
    <row r="102" spans="1:1" s="85" customFormat="1" ht="12">
      <c r="A102" s="103"/>
    </row>
    <row r="103" spans="1:1" s="85" customFormat="1" ht="12">
      <c r="A103" s="103"/>
    </row>
    <row r="104" spans="1:1" s="85" customFormat="1" ht="12">
      <c r="A104" s="103"/>
    </row>
    <row r="105" spans="1:1" s="85" customFormat="1" ht="12">
      <c r="A105" s="103"/>
    </row>
    <row r="106" spans="1:1" s="85" customFormat="1" ht="12">
      <c r="A106" s="103"/>
    </row>
    <row r="107" spans="1:1" s="85" customFormat="1" ht="12">
      <c r="A107" s="103"/>
    </row>
    <row r="108" spans="1:1" s="85" customFormat="1" ht="12">
      <c r="A108" s="103"/>
    </row>
    <row r="109" spans="1:1" s="85" customFormat="1" ht="12">
      <c r="A109" s="103"/>
    </row>
    <row r="110" spans="1:1" s="85" customFormat="1" ht="12">
      <c r="A110" s="103"/>
    </row>
    <row r="111" spans="1:1" s="85" customFormat="1" ht="12">
      <c r="A111" s="103"/>
    </row>
    <row r="112" spans="1:1" s="85" customFormat="1" ht="12">
      <c r="A112" s="103"/>
    </row>
    <row r="113" spans="1:1" s="85" customFormat="1" ht="12">
      <c r="A113" s="103"/>
    </row>
    <row r="114" spans="1:1" s="85" customFormat="1" ht="12">
      <c r="A114" s="103"/>
    </row>
    <row r="115" spans="1:1" s="85" customFormat="1" ht="12">
      <c r="A115" s="103"/>
    </row>
    <row r="116" spans="1:1" s="85" customFormat="1" ht="12">
      <c r="A116" s="103"/>
    </row>
    <row r="117" spans="1:1" s="85" customFormat="1" ht="12">
      <c r="A117" s="103"/>
    </row>
    <row r="118" spans="1:1" s="85" customFormat="1" ht="12">
      <c r="A118" s="103"/>
    </row>
    <row r="119" spans="1:1" s="85" customFormat="1" ht="12">
      <c r="A119" s="103"/>
    </row>
    <row r="120" spans="1:1" s="85" customFormat="1" ht="12">
      <c r="A120" s="103"/>
    </row>
    <row r="121" spans="1:1" s="85" customFormat="1" ht="12">
      <c r="A121" s="103"/>
    </row>
    <row r="122" spans="1:1" s="85" customFormat="1" ht="12">
      <c r="A122" s="103"/>
    </row>
    <row r="123" spans="1:1" s="85" customFormat="1" ht="12">
      <c r="A123" s="103"/>
    </row>
    <row r="124" spans="1:1" s="85" customFormat="1" ht="12">
      <c r="A124" s="103"/>
    </row>
    <row r="125" spans="1:1" s="85" customFormat="1" ht="12">
      <c r="A125" s="103"/>
    </row>
    <row r="126" spans="1:1" s="85" customFormat="1" ht="12">
      <c r="A126" s="103"/>
    </row>
    <row r="127" spans="1:1" s="85" customFormat="1" ht="12">
      <c r="A127" s="103"/>
    </row>
    <row r="128" spans="1:1" s="85" customFormat="1" ht="12">
      <c r="A128" s="103"/>
    </row>
    <row r="129" spans="1:1" s="85" customFormat="1" ht="12">
      <c r="A129" s="103"/>
    </row>
    <row r="130" spans="1:1">
      <c r="A130" s="105"/>
    </row>
    <row r="131" spans="1:1">
      <c r="A131" s="105"/>
    </row>
    <row r="132" spans="1:1">
      <c r="A132" s="105"/>
    </row>
    <row r="133" spans="1:1">
      <c r="A133" s="105"/>
    </row>
    <row r="134" spans="1:1">
      <c r="A134" s="105"/>
    </row>
    <row r="135" spans="1:1">
      <c r="A135" s="105"/>
    </row>
    <row r="136" spans="1:1" s="82" customFormat="1" hidden="1">
      <c r="A136" s="106"/>
    </row>
    <row r="137" spans="1:1" s="82" customFormat="1">
      <c r="A137" s="106"/>
    </row>
    <row r="138" spans="1:1" s="82" customFormat="1">
      <c r="A138" s="106"/>
    </row>
    <row r="139" spans="1:1" s="82" customFormat="1" hidden="1">
      <c r="A139" s="106"/>
    </row>
    <row r="140" spans="1:1" s="82" customFormat="1" hidden="1">
      <c r="A140" s="106"/>
    </row>
    <row r="141" spans="1:1" s="82" customFormat="1" hidden="1">
      <c r="A141" s="106"/>
    </row>
    <row r="142" spans="1:1" s="82" customFormat="1" hidden="1">
      <c r="A142" s="106"/>
    </row>
    <row r="143" spans="1:1" s="82" customFormat="1" hidden="1">
      <c r="A143" s="106"/>
    </row>
    <row r="144" spans="1:1" s="82" customFormat="1">
      <c r="A144" s="106"/>
    </row>
    <row r="145" spans="1:1" s="82" customFormat="1" ht="92.45" customHeight="1">
      <c r="A145" s="106"/>
    </row>
    <row r="146" spans="1:1" s="82" customFormat="1">
      <c r="A146" s="106"/>
    </row>
    <row r="147" spans="1:1" s="82" customFormat="1">
      <c r="A147" s="106"/>
    </row>
    <row r="148" spans="1:1" s="82" customFormat="1">
      <c r="A148" s="106"/>
    </row>
    <row r="149" spans="1:1" s="82" customFormat="1">
      <c r="A149" s="106"/>
    </row>
    <row r="150" spans="1:1" s="82" customFormat="1">
      <c r="A150" s="106"/>
    </row>
    <row r="151" spans="1:1" s="82" customFormat="1" ht="46.5" customHeight="1">
      <c r="A151" s="106"/>
    </row>
    <row r="152" spans="1:1" s="82" customFormat="1" hidden="1">
      <c r="A152" s="106"/>
    </row>
    <row r="153" spans="1:1" s="82" customFormat="1">
      <c r="A153" s="106"/>
    </row>
    <row r="154" spans="1:1" s="82" customFormat="1" hidden="1">
      <c r="A154" s="106"/>
    </row>
    <row r="155" spans="1:1" s="82" customFormat="1" hidden="1">
      <c r="A155" s="106"/>
    </row>
    <row r="156" spans="1:1" s="82" customFormat="1" hidden="1">
      <c r="A156" s="106"/>
    </row>
    <row r="157" spans="1:1" s="82" customFormat="1" hidden="1">
      <c r="A157" s="106"/>
    </row>
    <row r="158" spans="1:1" s="82" customFormat="1">
      <c r="A158" s="106"/>
    </row>
    <row r="159" spans="1:1" s="82" customFormat="1" hidden="1">
      <c r="A159" s="106"/>
    </row>
    <row r="160" spans="1:1" s="82" customFormat="1" hidden="1">
      <c r="A160" s="106"/>
    </row>
    <row r="161" spans="1:1" s="82" customFormat="1" ht="15" hidden="1" customHeight="1">
      <c r="A161" s="106"/>
    </row>
    <row r="162" spans="1:1" s="82" customFormat="1">
      <c r="A162" s="106"/>
    </row>
    <row r="163" spans="1:1" s="82" customFormat="1">
      <c r="A163" s="106"/>
    </row>
    <row r="164" spans="1:1" s="82" customFormat="1" ht="80.650000000000006" customHeight="1">
      <c r="A164" s="106"/>
    </row>
    <row r="165" spans="1:1" s="82" customFormat="1">
      <c r="A165" s="106"/>
    </row>
    <row r="166" spans="1:1">
      <c r="A166" s="105"/>
    </row>
    <row r="167" spans="1:1">
      <c r="A167" s="105"/>
    </row>
    <row r="168" spans="1:1">
      <c r="A168" s="105"/>
    </row>
    <row r="169" spans="1:1" ht="105" customHeight="1">
      <c r="A169" s="105"/>
    </row>
    <row r="170" spans="1:1">
      <c r="A170" s="105"/>
    </row>
    <row r="171" spans="1:1">
      <c r="A171" s="105"/>
    </row>
    <row r="172" spans="1:1">
      <c r="A172" s="105"/>
    </row>
    <row r="173" spans="1:1">
      <c r="A173" s="105"/>
    </row>
    <row r="174" spans="1:1">
      <c r="A174" s="105"/>
    </row>
    <row r="175" spans="1:1">
      <c r="A175" s="105"/>
    </row>
    <row r="176" spans="1:1">
      <c r="A176" s="105"/>
    </row>
    <row r="177" spans="1:1">
      <c r="A177" s="105"/>
    </row>
    <row r="178" spans="1:1">
      <c r="A178" s="105"/>
    </row>
    <row r="179" spans="1:1">
      <c r="A179" s="105"/>
    </row>
    <row r="180" spans="1:1">
      <c r="A180" s="105"/>
    </row>
    <row r="181" spans="1:1">
      <c r="A181" s="105"/>
    </row>
    <row r="182" spans="1:1">
      <c r="A182" s="105"/>
    </row>
    <row r="183" spans="1:1">
      <c r="A183" s="105"/>
    </row>
    <row r="184" spans="1:1" hidden="1">
      <c r="A184" s="105"/>
    </row>
    <row r="185" spans="1:1">
      <c r="A185" s="105"/>
    </row>
    <row r="186" spans="1:1">
      <c r="A186" s="105"/>
    </row>
    <row r="187" spans="1:1">
      <c r="A187" s="105"/>
    </row>
    <row r="188" spans="1:1">
      <c r="A188" s="105"/>
    </row>
    <row r="189" spans="1:1">
      <c r="A189" s="105"/>
    </row>
    <row r="190" spans="1:1" ht="117.2" customHeight="1">
      <c r="A190" s="105"/>
    </row>
    <row r="191" spans="1:1">
      <c r="A191" s="105"/>
    </row>
    <row r="192" spans="1:1" hidden="1">
      <c r="A192" s="105"/>
    </row>
    <row r="193" spans="1:1" ht="12.95" hidden="1" customHeight="1">
      <c r="A193" s="105"/>
    </row>
    <row r="194" spans="1:1" ht="63.95" hidden="1" customHeight="1">
      <c r="A194" s="105"/>
    </row>
    <row r="195" spans="1:1" ht="12.95" hidden="1" customHeight="1">
      <c r="A195" s="105"/>
    </row>
    <row r="196" spans="1:1" ht="12.95" hidden="1" customHeight="1">
      <c r="A196" s="105"/>
    </row>
    <row r="197" spans="1:1" ht="12.95" customHeight="1">
      <c r="A197" s="105"/>
    </row>
    <row r="198" spans="1:1" ht="12.95" hidden="1" customHeight="1">
      <c r="A198" s="105"/>
    </row>
    <row r="199" spans="1:1" ht="114.75" hidden="1" customHeight="1">
      <c r="A199" s="105"/>
    </row>
    <row r="200" spans="1:1" ht="25.5" hidden="1" customHeight="1">
      <c r="A200" s="105"/>
    </row>
    <row r="201" spans="1:1" ht="38.450000000000003" hidden="1" customHeight="1">
      <c r="A201" s="105"/>
    </row>
    <row r="202" spans="1:1" ht="12.95" hidden="1" customHeight="1">
      <c r="A202" s="105"/>
    </row>
    <row r="203" spans="1:1" ht="12.95" hidden="1" customHeight="1">
      <c r="A203" s="105"/>
    </row>
    <row r="204" spans="1:1" ht="12.95" hidden="1" customHeight="1">
      <c r="A204" s="105"/>
    </row>
    <row r="205" spans="1:1" ht="12.95" hidden="1" customHeight="1">
      <c r="A205" s="105"/>
    </row>
    <row r="206" spans="1:1" ht="12.95" hidden="1" customHeight="1">
      <c r="A206" s="105"/>
    </row>
    <row r="207" spans="1:1" hidden="1">
      <c r="A207" s="105"/>
    </row>
    <row r="208" spans="1:1" hidden="1">
      <c r="A208" s="105"/>
    </row>
    <row r="209" spans="1:1" hidden="1">
      <c r="A209" s="105"/>
    </row>
    <row r="210" spans="1:1" hidden="1">
      <c r="A210" s="105"/>
    </row>
    <row r="211" spans="1:1" ht="12.95" hidden="1" customHeight="1">
      <c r="A211" s="105"/>
    </row>
    <row r="212" spans="1:1">
      <c r="A212" s="105"/>
    </row>
    <row r="213" spans="1:1">
      <c r="A213" s="105"/>
    </row>
    <row r="214" spans="1:1">
      <c r="A214" s="105"/>
    </row>
    <row r="215" spans="1:1">
      <c r="A215" s="105"/>
    </row>
    <row r="216" spans="1:1">
      <c r="A216" s="105"/>
    </row>
    <row r="217" spans="1:1">
      <c r="A217" s="105"/>
    </row>
    <row r="218" spans="1:1" ht="15.95" customHeight="1">
      <c r="A218" s="105"/>
    </row>
    <row r="219" spans="1:1" ht="15.95" customHeight="1">
      <c r="A219" s="105"/>
    </row>
    <row r="220" spans="1:1" ht="15.95" customHeight="1">
      <c r="A220" s="105"/>
    </row>
    <row r="221" spans="1:1" ht="15.95" customHeight="1">
      <c r="A221" s="105"/>
    </row>
    <row r="222" spans="1:1" ht="15.95" customHeight="1">
      <c r="A222" s="105"/>
    </row>
    <row r="223" spans="1:1" ht="15.95" customHeight="1">
      <c r="A223" s="105"/>
    </row>
    <row r="224" spans="1:1" s="87" customFormat="1">
      <c r="A224" s="107"/>
    </row>
    <row r="225" spans="1:1">
      <c r="A225" s="105"/>
    </row>
    <row r="226" spans="1:1" ht="15.95" customHeight="1">
      <c r="A226" s="105"/>
    </row>
    <row r="227" spans="1:1" ht="15.95" customHeight="1">
      <c r="A227" s="105"/>
    </row>
    <row r="228" spans="1:1">
      <c r="A228" s="105"/>
    </row>
    <row r="229" spans="1:1" ht="114.75" customHeight="1">
      <c r="A229" s="105"/>
    </row>
    <row r="230" spans="1:1" ht="15.95" customHeight="1">
      <c r="A230" s="105"/>
    </row>
    <row r="231" spans="1:1" ht="15.95" customHeight="1">
      <c r="A231" s="105"/>
    </row>
    <row r="232" spans="1:1" ht="54" customHeight="1">
      <c r="A232" s="105"/>
    </row>
    <row r="233" spans="1:1">
      <c r="A233" s="105"/>
    </row>
    <row r="234" spans="1:1" ht="15.95" customHeight="1">
      <c r="A234" s="105"/>
    </row>
    <row r="235" spans="1:1" ht="12.95" hidden="1" customHeight="1">
      <c r="A235" s="105"/>
    </row>
    <row r="236" spans="1:1" ht="90" hidden="1" customHeight="1">
      <c r="A236" s="105"/>
    </row>
    <row r="237" spans="1:1" hidden="1">
      <c r="A237" s="105"/>
    </row>
    <row r="238" spans="1:1" hidden="1">
      <c r="A238" s="105"/>
    </row>
    <row r="239" spans="1:1" hidden="1">
      <c r="A239" s="105"/>
    </row>
    <row r="240" spans="1:1" ht="143.65" hidden="1" customHeight="1">
      <c r="A240" s="105"/>
    </row>
    <row r="241" spans="1:1" hidden="1">
      <c r="A241" s="105"/>
    </row>
    <row r="242" spans="1:1" hidden="1">
      <c r="A242" s="105"/>
    </row>
    <row r="243" spans="1:1" ht="108.75" hidden="1" customHeight="1">
      <c r="A243" s="105"/>
    </row>
    <row r="244" spans="1:1" hidden="1">
      <c r="A244" s="105"/>
    </row>
    <row r="245" spans="1:1" hidden="1">
      <c r="A245" s="105"/>
    </row>
    <row r="246" spans="1:1" hidden="1">
      <c r="A246" s="105"/>
    </row>
    <row r="247" spans="1:1" hidden="1">
      <c r="A247" s="105"/>
    </row>
    <row r="248" spans="1:1" ht="82.5" hidden="1" customHeight="1">
      <c r="A248" s="105"/>
    </row>
    <row r="249" spans="1:1" hidden="1">
      <c r="A249" s="105"/>
    </row>
    <row r="250" spans="1:1" hidden="1">
      <c r="A250" s="105"/>
    </row>
    <row r="251" spans="1:1" hidden="1">
      <c r="A251" s="105"/>
    </row>
    <row r="252" spans="1:1" hidden="1">
      <c r="A252" s="105"/>
    </row>
    <row r="253" spans="1:1" hidden="1">
      <c r="A253" s="105"/>
    </row>
    <row r="254" spans="1:1" hidden="1">
      <c r="A254" s="105"/>
    </row>
    <row r="255" spans="1:1" hidden="1">
      <c r="A255" s="105"/>
    </row>
    <row r="256" spans="1:1" hidden="1">
      <c r="A256" s="105"/>
    </row>
    <row r="257" spans="1:1" hidden="1">
      <c r="A257" s="105"/>
    </row>
    <row r="258" spans="1:1" hidden="1">
      <c r="A258" s="105"/>
    </row>
    <row r="259" spans="1:1" hidden="1">
      <c r="A259" s="105"/>
    </row>
    <row r="260" spans="1:1" hidden="1">
      <c r="A260" s="105"/>
    </row>
    <row r="261" spans="1:1" hidden="1">
      <c r="A261" s="105"/>
    </row>
    <row r="262" spans="1:1" hidden="1">
      <c r="A262" s="105"/>
    </row>
    <row r="263" spans="1:1" hidden="1">
      <c r="A263" s="105"/>
    </row>
    <row r="264" spans="1:1" hidden="1">
      <c r="A264" s="105"/>
    </row>
    <row r="265" spans="1:1" hidden="1">
      <c r="A265" s="105"/>
    </row>
    <row r="266" spans="1:1" hidden="1">
      <c r="A266" s="105"/>
    </row>
    <row r="267" spans="1:1" hidden="1">
      <c r="A267" s="105"/>
    </row>
    <row r="268" spans="1:1" hidden="1">
      <c r="A268" s="105"/>
    </row>
    <row r="269" spans="1:1" hidden="1">
      <c r="A269" s="105"/>
    </row>
    <row r="270" spans="1:1" hidden="1">
      <c r="A270" s="105"/>
    </row>
    <row r="271" spans="1:1" hidden="1">
      <c r="A271" s="105"/>
    </row>
    <row r="272" spans="1:1" hidden="1">
      <c r="A272" s="105"/>
    </row>
    <row r="273" spans="1:1" hidden="1">
      <c r="A273" s="105"/>
    </row>
    <row r="274" spans="1:1" hidden="1">
      <c r="A274" s="105"/>
    </row>
    <row r="275" spans="1:1" hidden="1">
      <c r="A275" s="105"/>
    </row>
    <row r="276" spans="1:1" hidden="1">
      <c r="A276" s="105"/>
    </row>
    <row r="277" spans="1:1" hidden="1">
      <c r="A277" s="105"/>
    </row>
    <row r="278" spans="1:1" hidden="1">
      <c r="A278" s="105"/>
    </row>
    <row r="279" spans="1:1" hidden="1">
      <c r="A279" s="105"/>
    </row>
    <row r="280" spans="1:1" hidden="1">
      <c r="A280" s="105"/>
    </row>
    <row r="281" spans="1:1" hidden="1">
      <c r="A281" s="105"/>
    </row>
    <row r="282" spans="1:1" hidden="1">
      <c r="A282" s="105"/>
    </row>
    <row r="283" spans="1:1" hidden="1">
      <c r="A283" s="105"/>
    </row>
    <row r="284" spans="1:1" hidden="1">
      <c r="A284" s="105"/>
    </row>
    <row r="285" spans="1:1" hidden="1">
      <c r="A285" s="105"/>
    </row>
    <row r="286" spans="1:1" hidden="1">
      <c r="A286" s="105"/>
    </row>
    <row r="287" spans="1:1" hidden="1">
      <c r="A287" s="105"/>
    </row>
    <row r="288" spans="1:1" hidden="1">
      <c r="A288" s="105"/>
    </row>
    <row r="289" spans="1:1" hidden="1">
      <c r="A289" s="105"/>
    </row>
    <row r="290" spans="1:1" hidden="1">
      <c r="A290" s="105"/>
    </row>
    <row r="291" spans="1:1" hidden="1">
      <c r="A291" s="105"/>
    </row>
    <row r="292" spans="1:1" hidden="1">
      <c r="A292" s="105"/>
    </row>
    <row r="293" spans="1:1" hidden="1">
      <c r="A293" s="105"/>
    </row>
    <row r="294" spans="1:1" hidden="1">
      <c r="A294" s="105"/>
    </row>
    <row r="295" spans="1:1" hidden="1">
      <c r="A295" s="105"/>
    </row>
    <row r="296" spans="1:1" hidden="1">
      <c r="A296" s="105"/>
    </row>
    <row r="297" spans="1:1" hidden="1">
      <c r="A297" s="105"/>
    </row>
    <row r="298" spans="1:1" hidden="1">
      <c r="A298" s="105"/>
    </row>
    <row r="299" spans="1:1" hidden="1">
      <c r="A299" s="105"/>
    </row>
    <row r="300" spans="1:1" hidden="1">
      <c r="A300" s="105"/>
    </row>
    <row r="301" spans="1:1" hidden="1">
      <c r="A301" s="105"/>
    </row>
    <row r="302" spans="1:1" hidden="1">
      <c r="A302" s="105"/>
    </row>
    <row r="303" spans="1:1" s="88" customFormat="1" hidden="1">
      <c r="A303" s="107"/>
    </row>
    <row r="304" spans="1:1" hidden="1">
      <c r="A304" s="105"/>
    </row>
    <row r="305" spans="1:1" hidden="1">
      <c r="A305" s="105"/>
    </row>
    <row r="306" spans="1:1" ht="180.75" hidden="1" customHeight="1">
      <c r="A306" s="105"/>
    </row>
    <row r="307" spans="1:1" hidden="1">
      <c r="A307" s="105"/>
    </row>
    <row r="308" spans="1:1" ht="66.400000000000006" hidden="1" customHeight="1">
      <c r="A308" s="105"/>
    </row>
    <row r="309" spans="1:1" hidden="1">
      <c r="A309" s="105"/>
    </row>
    <row r="310" spans="1:1" hidden="1">
      <c r="A310" s="105"/>
    </row>
    <row r="311" spans="1:1" hidden="1">
      <c r="A311" s="105"/>
    </row>
    <row r="312" spans="1:1" hidden="1">
      <c r="A312" s="105"/>
    </row>
    <row r="313" spans="1:1" hidden="1">
      <c r="A313" s="105"/>
    </row>
    <row r="314" spans="1:1" hidden="1">
      <c r="A314" s="105"/>
    </row>
    <row r="315" spans="1:1" hidden="1">
      <c r="A315" s="105"/>
    </row>
    <row r="316" spans="1:1" hidden="1">
      <c r="A316" s="105"/>
    </row>
    <row r="317" spans="1:1" hidden="1">
      <c r="A317" s="105"/>
    </row>
    <row r="318" spans="1:1" hidden="1">
      <c r="A318" s="105"/>
    </row>
    <row r="319" spans="1:1" hidden="1">
      <c r="A319" s="105"/>
    </row>
    <row r="320" spans="1:1" hidden="1">
      <c r="A320" s="105"/>
    </row>
    <row r="321" spans="1:1" hidden="1">
      <c r="A321" s="105"/>
    </row>
    <row r="322" spans="1:1" hidden="1">
      <c r="A322" s="105"/>
    </row>
    <row r="323" spans="1:1" hidden="1">
      <c r="A323" s="105"/>
    </row>
    <row r="324" spans="1:1" hidden="1">
      <c r="A324" s="105"/>
    </row>
    <row r="325" spans="1:1" hidden="1">
      <c r="A325" s="105"/>
    </row>
    <row r="326" spans="1:1" hidden="1">
      <c r="A326" s="105"/>
    </row>
    <row r="327" spans="1:1" hidden="1">
      <c r="A327" s="105"/>
    </row>
    <row r="328" spans="1:1" hidden="1">
      <c r="A328" s="105"/>
    </row>
    <row r="329" spans="1:1" hidden="1">
      <c r="A329" s="105"/>
    </row>
    <row r="330" spans="1:1" hidden="1">
      <c r="A330" s="105"/>
    </row>
    <row r="331" spans="1:1" hidden="1">
      <c r="A331" s="105"/>
    </row>
    <row r="332" spans="1:1" hidden="1">
      <c r="A332" s="105"/>
    </row>
    <row r="333" spans="1:1">
      <c r="A333" s="105"/>
    </row>
    <row r="334" spans="1:1">
      <c r="A334" s="105"/>
    </row>
    <row r="335" spans="1:1">
      <c r="A335" s="105"/>
    </row>
    <row r="336" spans="1:1">
      <c r="A336" s="105"/>
    </row>
    <row r="337" spans="1:1">
      <c r="A337" s="105"/>
    </row>
    <row r="338" spans="1:1">
      <c r="A338" s="105"/>
    </row>
    <row r="339" spans="1:1">
      <c r="A339" s="105"/>
    </row>
    <row r="340" spans="1:1">
      <c r="A340" s="105"/>
    </row>
    <row r="341" spans="1:1">
      <c r="A341" s="105"/>
    </row>
    <row r="342" spans="1:1" ht="16.5" customHeight="1">
      <c r="A342" s="105"/>
    </row>
    <row r="343" spans="1:1">
      <c r="A343" s="105"/>
    </row>
    <row r="344" spans="1:1">
      <c r="A344" s="105"/>
    </row>
    <row r="345" spans="1:1" hidden="1">
      <c r="A345" s="105"/>
    </row>
    <row r="346" spans="1:1" hidden="1">
      <c r="A346" s="105"/>
    </row>
    <row r="347" spans="1:1" hidden="1">
      <c r="A347" s="105"/>
    </row>
    <row r="348" spans="1:1" hidden="1">
      <c r="A348" s="105"/>
    </row>
    <row r="349" spans="1:1" hidden="1">
      <c r="A349" s="105"/>
    </row>
    <row r="350" spans="1:1" hidden="1">
      <c r="A350" s="105"/>
    </row>
    <row r="351" spans="1:1" hidden="1">
      <c r="A351" s="105"/>
    </row>
    <row r="352" spans="1:1" hidden="1">
      <c r="A352" s="105"/>
    </row>
    <row r="353" spans="1:1">
      <c r="A353" s="105"/>
    </row>
    <row r="354" spans="1:1" ht="69.95" customHeight="1">
      <c r="A354" s="105"/>
    </row>
    <row r="355" spans="1:1">
      <c r="A355" s="105"/>
    </row>
    <row r="356" spans="1:1">
      <c r="A356" s="105"/>
    </row>
    <row r="357" spans="1:1">
      <c r="A357" s="105"/>
    </row>
    <row r="358" spans="1:1">
      <c r="A358" s="105"/>
    </row>
    <row r="359" spans="1:1" ht="75.95" customHeight="1">
      <c r="A359" s="105"/>
    </row>
    <row r="360" spans="1:1">
      <c r="A360" s="105"/>
    </row>
    <row r="361" spans="1:1">
      <c r="A361" s="105"/>
    </row>
    <row r="362" spans="1:1">
      <c r="A362" s="105"/>
    </row>
    <row r="363" spans="1:1">
      <c r="A363" s="105"/>
    </row>
    <row r="364" spans="1:1">
      <c r="A364" s="105"/>
    </row>
    <row r="365" spans="1:1">
      <c r="A365" s="105"/>
    </row>
    <row r="366" spans="1:1">
      <c r="A366" s="105"/>
    </row>
    <row r="367" spans="1:1">
      <c r="A367" s="105"/>
    </row>
    <row r="368" spans="1:1">
      <c r="A368" s="105"/>
    </row>
    <row r="377" ht="72" hidden="1" customHeight="1"/>
    <row r="378" hidden="1"/>
    <row r="379" hidden="1"/>
  </sheetData>
  <printOptions horizontalCentered="1"/>
  <pageMargins left="0.98425196850393704" right="0.27559055118110237" top="0.78740157480314965" bottom="0.86614173228346458" header="0.31496062992125984" footer="0.51181102362204722"/>
  <pageSetup paperSize="9" scale="89" orientation="portrait" useFirstPageNumber="1" horizontalDpi="4294967294" verticalDpi="300" r:id="rId1"/>
  <headerFooter alignWithMargins="0">
    <oddHeader>&amp;C&amp;9TROŠKOVNIK RADOVA  PRIKLJUČNOG KOLEKTORA
FEKALNE ODVODNJE DN 250 mm</oddHeader>
    <oddFooter>&amp;C&amp;9INVESTITOR; SVEUČILIŠTE U DUBROVNIKU
Ul. branitelja Dubrovnika 29, 20000, Dubrovnik&amp;R&amp;9&amp;P</oddFooter>
  </headerFooter>
  <rowBreaks count="2" manualBreakCount="2">
    <brk id="24" man="1"/>
    <brk id="5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M379"/>
  <sheetViews>
    <sheetView showZeros="0" tabSelected="1" view="pageBreakPreview" zoomScale="115" zoomScaleNormal="100" zoomScaleSheetLayoutView="115" workbookViewId="0">
      <selection activeCell="A265" sqref="A265"/>
    </sheetView>
  </sheetViews>
  <sheetFormatPr defaultColWidth="9.140625" defaultRowHeight="12.75"/>
  <cols>
    <col min="1" max="1" width="51.7109375" style="3" customWidth="1"/>
    <col min="2" max="2" width="10.140625" style="4" bestFit="1" customWidth="1"/>
    <col min="3" max="3" width="4.28515625" style="3" customWidth="1"/>
    <col min="4" max="4" width="12.28515625" style="4" bestFit="1" customWidth="1"/>
    <col min="5" max="5" width="3.28515625" style="4" customWidth="1"/>
    <col min="6" max="6" width="13.42578125" style="4" bestFit="1" customWidth="1"/>
    <col min="7" max="7" width="20.42578125" style="1" hidden="1" customWidth="1"/>
    <col min="8" max="8" width="3.28515625" style="1" hidden="1" customWidth="1"/>
    <col min="9" max="9" width="3.5703125" hidden="1" customWidth="1"/>
    <col min="10" max="10" width="5" style="1" hidden="1" customWidth="1"/>
    <col min="11" max="11" width="9.140625" style="1" hidden="1" customWidth="1"/>
    <col min="12" max="16384" width="9.140625" style="1"/>
  </cols>
  <sheetData>
    <row r="9" spans="1:6">
      <c r="A9" s="30"/>
      <c r="B9" s="31"/>
      <c r="C9" s="32"/>
      <c r="D9" s="31"/>
      <c r="E9" s="31"/>
      <c r="F9" s="33"/>
    </row>
    <row r="10" spans="1:6" ht="18">
      <c r="A10" s="109"/>
      <c r="B10" s="110"/>
      <c r="C10" s="110"/>
      <c r="D10" s="110"/>
      <c r="E10" s="110"/>
      <c r="F10" s="111"/>
    </row>
    <row r="11" spans="1:6" ht="18">
      <c r="A11" s="109" t="s">
        <v>178</v>
      </c>
      <c r="B11" s="110"/>
      <c r="C11" s="110"/>
      <c r="D11" s="110"/>
      <c r="E11" s="110"/>
      <c r="F11" s="111"/>
    </row>
    <row r="12" spans="1:6" ht="18">
      <c r="A12" s="109" t="s">
        <v>179</v>
      </c>
      <c r="B12" s="110"/>
      <c r="C12" s="110"/>
      <c r="D12" s="110"/>
      <c r="E12" s="110"/>
      <c r="F12" s="111"/>
    </row>
    <row r="13" spans="1:6" ht="18">
      <c r="A13" s="109"/>
      <c r="B13" s="110"/>
      <c r="C13" s="110"/>
      <c r="D13" s="110"/>
      <c r="E13" s="110"/>
      <c r="F13" s="111"/>
    </row>
    <row r="14" spans="1:6" ht="18">
      <c r="A14" s="112"/>
      <c r="B14" s="113"/>
      <c r="C14" s="113"/>
      <c r="D14" s="113"/>
      <c r="E14" s="113"/>
      <c r="F14" s="114"/>
    </row>
    <row r="15" spans="1:6" ht="18">
      <c r="A15" s="35"/>
      <c r="B15" s="35"/>
      <c r="C15" s="35"/>
      <c r="D15" s="35"/>
      <c r="E15" s="35"/>
      <c r="F15" s="35"/>
    </row>
    <row r="16" spans="1:6" ht="18">
      <c r="A16" s="35"/>
      <c r="B16" s="35"/>
      <c r="C16" s="35"/>
      <c r="D16" s="35"/>
      <c r="E16" s="35"/>
      <c r="F16" s="35"/>
    </row>
    <row r="17" spans="1:10" ht="13.7" customHeight="1">
      <c r="A17" s="5"/>
      <c r="B17" s="6"/>
      <c r="C17" s="5"/>
      <c r="D17" s="7"/>
      <c r="E17" s="7"/>
      <c r="G17" s="51" t="s">
        <v>120</v>
      </c>
      <c r="H17" s="1" t="s">
        <v>126</v>
      </c>
      <c r="I17" t="s">
        <v>127</v>
      </c>
    </row>
    <row r="18" spans="1:10" s="2" customFormat="1" ht="15" customHeight="1">
      <c r="B18" s="4"/>
      <c r="C18" s="3"/>
      <c r="D18" s="4"/>
      <c r="E18" s="4"/>
      <c r="F18" s="9"/>
      <c r="G18" s="2" t="s">
        <v>121</v>
      </c>
      <c r="H18" s="2">
        <v>1</v>
      </c>
      <c r="I18" s="2">
        <v>0</v>
      </c>
      <c r="J18" s="2" t="s">
        <v>23</v>
      </c>
    </row>
    <row r="19" spans="1:10" s="50" customFormat="1" ht="15.75">
      <c r="A19" s="8" t="s">
        <v>24</v>
      </c>
      <c r="B19" s="37"/>
      <c r="C19" s="36"/>
      <c r="D19" s="37"/>
      <c r="E19" s="37"/>
      <c r="F19" s="37"/>
      <c r="G19" s="50" t="s">
        <v>122</v>
      </c>
      <c r="H19" s="50">
        <v>1</v>
      </c>
      <c r="J19" s="50" t="s">
        <v>23</v>
      </c>
    </row>
    <row r="20" spans="1:10" s="2" customFormat="1">
      <c r="A20" s="3"/>
      <c r="B20" s="4"/>
      <c r="C20" s="3"/>
      <c r="D20" s="4"/>
      <c r="E20" s="4"/>
      <c r="F20" s="4"/>
      <c r="G20" s="2" t="s">
        <v>123</v>
      </c>
      <c r="J20" s="2" t="s">
        <v>124</v>
      </c>
    </row>
    <row r="21" spans="1:10" s="2" customFormat="1" ht="114.75" hidden="1">
      <c r="A21" s="62" t="s">
        <v>135</v>
      </c>
      <c r="B21" s="4"/>
      <c r="C21" s="3"/>
      <c r="D21" s="4"/>
      <c r="E21" s="4"/>
      <c r="F21" s="4"/>
    </row>
    <row r="22" spans="1:10" s="2" customFormat="1" hidden="1">
      <c r="A22" s="52" t="s">
        <v>104</v>
      </c>
      <c r="B22" s="4">
        <v>1</v>
      </c>
      <c r="C22" s="3"/>
      <c r="D22" s="12"/>
      <c r="E22" s="4"/>
      <c r="F22" s="12">
        <f>B22*D22</f>
        <v>0</v>
      </c>
    </row>
    <row r="23" spans="1:10" s="2" customFormat="1" hidden="1">
      <c r="A23" s="3"/>
      <c r="B23" s="4"/>
      <c r="C23" s="3"/>
      <c r="D23" s="4"/>
      <c r="E23" s="4"/>
      <c r="F23" s="4"/>
    </row>
    <row r="24" spans="1:10" s="2" customFormat="1">
      <c r="A24" s="3" t="s">
        <v>144</v>
      </c>
      <c r="B24" s="4"/>
      <c r="C24" s="3"/>
      <c r="D24" s="4"/>
      <c r="E24" s="4"/>
      <c r="F24" s="4"/>
    </row>
    <row r="25" spans="1:10" s="2" customFormat="1">
      <c r="A25" s="3" t="s">
        <v>76</v>
      </c>
      <c r="B25" s="4"/>
      <c r="C25" s="3"/>
      <c r="D25" s="4"/>
      <c r="E25" s="4"/>
      <c r="F25" s="4"/>
    </row>
    <row r="26" spans="1:10" s="2" customFormat="1">
      <c r="A26" s="3" t="s">
        <v>77</v>
      </c>
      <c r="B26" s="4"/>
      <c r="C26" s="3"/>
      <c r="D26" s="4"/>
      <c r="E26" s="4"/>
      <c r="F26" s="4"/>
    </row>
    <row r="27" spans="1:10" s="2" customFormat="1">
      <c r="A27" s="3" t="s">
        <v>78</v>
      </c>
      <c r="B27" s="4"/>
      <c r="C27" s="3"/>
      <c r="D27" s="4"/>
      <c r="E27" s="4"/>
      <c r="F27" s="4"/>
    </row>
    <row r="28" spans="1:10" s="2" customFormat="1">
      <c r="A28" s="3" t="s">
        <v>79</v>
      </c>
      <c r="B28" s="4"/>
      <c r="C28" s="3"/>
      <c r="D28" s="4"/>
      <c r="E28" s="4"/>
      <c r="F28" s="4"/>
    </row>
    <row r="29" spans="1:10" s="2" customFormat="1" hidden="1">
      <c r="A29" s="38" t="s">
        <v>278</v>
      </c>
      <c r="B29" s="12">
        <v>0</v>
      </c>
      <c r="C29" s="3"/>
      <c r="D29" s="12"/>
      <c r="E29" s="4"/>
      <c r="F29" s="12">
        <f t="shared" ref="F29:F36" si="0">B29*D29</f>
        <v>0</v>
      </c>
    </row>
    <row r="30" spans="1:10" s="2" customFormat="1">
      <c r="A30" s="38" t="s">
        <v>271</v>
      </c>
      <c r="B30" s="12">
        <v>110.97</v>
      </c>
      <c r="C30" s="3"/>
      <c r="D30" s="12"/>
      <c r="E30" s="4"/>
      <c r="F30" s="12">
        <f>B30*D30</f>
        <v>0</v>
      </c>
    </row>
    <row r="31" spans="1:10" s="2" customFormat="1" hidden="1">
      <c r="A31" s="38" t="s">
        <v>272</v>
      </c>
      <c r="B31" s="12">
        <v>0</v>
      </c>
      <c r="C31" s="3"/>
      <c r="D31" s="12"/>
      <c r="E31" s="4"/>
      <c r="F31" s="12">
        <f t="shared" si="0"/>
        <v>0</v>
      </c>
    </row>
    <row r="32" spans="1:10" s="2" customFormat="1" hidden="1">
      <c r="A32" s="38" t="s">
        <v>273</v>
      </c>
      <c r="B32" s="12">
        <v>0</v>
      </c>
      <c r="C32" s="3"/>
      <c r="D32" s="12"/>
      <c r="E32" s="4"/>
      <c r="F32" s="12">
        <f t="shared" si="0"/>
        <v>0</v>
      </c>
    </row>
    <row r="33" spans="1:9" s="2" customFormat="1" hidden="1">
      <c r="A33" s="38" t="s">
        <v>274</v>
      </c>
      <c r="B33" s="12">
        <v>0</v>
      </c>
      <c r="C33" s="3"/>
      <c r="D33" s="12"/>
      <c r="E33" s="4"/>
      <c r="F33" s="12">
        <f t="shared" si="0"/>
        <v>0</v>
      </c>
    </row>
    <row r="34" spans="1:9" s="76" customFormat="1" hidden="1">
      <c r="A34" s="38" t="s">
        <v>275</v>
      </c>
      <c r="B34" s="64"/>
      <c r="C34" s="75"/>
      <c r="D34" s="64"/>
      <c r="E34" s="66"/>
      <c r="F34" s="12">
        <f t="shared" si="0"/>
        <v>0</v>
      </c>
    </row>
    <row r="35" spans="1:9" s="76" customFormat="1" hidden="1">
      <c r="A35" s="38" t="s">
        <v>276</v>
      </c>
      <c r="B35" s="64">
        <v>0</v>
      </c>
      <c r="C35" s="75"/>
      <c r="D35" s="64"/>
      <c r="E35" s="66"/>
      <c r="F35" s="12">
        <f>B35*D35</f>
        <v>0</v>
      </c>
    </row>
    <row r="36" spans="1:9" s="2" customFormat="1" ht="15.95" hidden="1" customHeight="1">
      <c r="A36" s="38" t="s">
        <v>277</v>
      </c>
      <c r="B36" s="12">
        <v>0</v>
      </c>
      <c r="C36" s="3"/>
      <c r="D36" s="12"/>
      <c r="E36" s="4"/>
      <c r="F36" s="12">
        <f t="shared" si="0"/>
        <v>0</v>
      </c>
    </row>
    <row r="37" spans="1:9" s="2" customFormat="1">
      <c r="A37" s="65" t="s">
        <v>71</v>
      </c>
      <c r="B37" s="4">
        <f>SUM(B29:B36)</f>
        <v>110.97</v>
      </c>
      <c r="C37" s="3"/>
      <c r="D37" s="4"/>
      <c r="E37" s="4"/>
      <c r="F37" s="4"/>
    </row>
    <row r="38" spans="1:9" s="2" customFormat="1">
      <c r="A38" s="3"/>
      <c r="B38" s="4"/>
      <c r="C38" s="3"/>
      <c r="D38" s="4"/>
      <c r="E38" s="4"/>
      <c r="F38" s="4"/>
    </row>
    <row r="39" spans="1:9" s="2" customFormat="1" hidden="1">
      <c r="A39" s="3" t="s">
        <v>145</v>
      </c>
      <c r="B39" s="4"/>
      <c r="C39" s="3"/>
      <c r="D39" s="4"/>
      <c r="E39" s="4"/>
      <c r="F39" s="4"/>
    </row>
    <row r="40" spans="1:9" s="2" customFormat="1" ht="33.950000000000003" hidden="1" customHeight="1">
      <c r="A40" s="55" t="s">
        <v>109</v>
      </c>
      <c r="B40" s="4"/>
      <c r="C40" s="3"/>
      <c r="D40" s="4"/>
      <c r="E40" s="4"/>
      <c r="F40" s="4"/>
    </row>
    <row r="41" spans="1:9" hidden="1">
      <c r="A41" s="52" t="s">
        <v>104</v>
      </c>
      <c r="B41" s="4">
        <v>0</v>
      </c>
      <c r="D41" s="12"/>
      <c r="F41" s="12">
        <f>B41*D41</f>
        <v>0</v>
      </c>
      <c r="I41" s="1"/>
    </row>
    <row r="42" spans="1:9" hidden="1">
      <c r="I42" s="1"/>
    </row>
    <row r="43" spans="1:9" hidden="1">
      <c r="A43" s="3" t="s">
        <v>146</v>
      </c>
      <c r="C43" s="58"/>
      <c r="D43" s="59"/>
      <c r="E43" s="59"/>
      <c r="F43" s="59"/>
      <c r="I43" s="1"/>
    </row>
    <row r="44" spans="1:9" hidden="1">
      <c r="A44" s="3" t="s">
        <v>55</v>
      </c>
      <c r="C44" s="58"/>
      <c r="D44" s="59"/>
      <c r="E44" s="59"/>
      <c r="F44" s="59"/>
      <c r="I44" s="1"/>
    </row>
    <row r="45" spans="1:9" hidden="1">
      <c r="A45" s="3" t="s">
        <v>67</v>
      </c>
      <c r="C45" s="58"/>
      <c r="D45" s="59"/>
      <c r="E45" s="59"/>
      <c r="F45" s="59"/>
      <c r="I45" s="1"/>
    </row>
    <row r="46" spans="1:9" hidden="1">
      <c r="A46" s="3" t="s">
        <v>56</v>
      </c>
      <c r="C46" s="58"/>
      <c r="D46" s="59"/>
      <c r="E46" s="59"/>
      <c r="F46" s="59"/>
      <c r="I46" s="1"/>
    </row>
    <row r="47" spans="1:9" hidden="1">
      <c r="A47" s="3" t="s">
        <v>57</v>
      </c>
      <c r="C47" s="58"/>
      <c r="D47" s="59"/>
      <c r="E47" s="59"/>
      <c r="F47" s="59"/>
      <c r="I47" s="1"/>
    </row>
    <row r="48" spans="1:9" hidden="1">
      <c r="A48" s="3" t="s">
        <v>58</v>
      </c>
      <c r="C48" s="58"/>
      <c r="D48" s="59"/>
      <c r="E48" s="59"/>
      <c r="F48" s="59"/>
      <c r="I48" s="1"/>
    </row>
    <row r="49" spans="1:9" hidden="1">
      <c r="A49" s="3" t="s">
        <v>65</v>
      </c>
      <c r="C49" s="58"/>
      <c r="D49" s="59"/>
      <c r="E49" s="59"/>
      <c r="F49" s="59"/>
      <c r="I49" s="1"/>
    </row>
    <row r="50" spans="1:9" hidden="1">
      <c r="A50" s="3" t="s">
        <v>59</v>
      </c>
      <c r="C50" s="58"/>
      <c r="D50" s="59"/>
      <c r="E50" s="59"/>
      <c r="F50" s="59"/>
      <c r="I50" s="1"/>
    </row>
    <row r="51" spans="1:9" hidden="1">
      <c r="A51" s="3" t="s">
        <v>66</v>
      </c>
      <c r="C51" s="58"/>
      <c r="D51" s="59"/>
      <c r="E51" s="59"/>
      <c r="F51" s="59"/>
      <c r="I51" s="1"/>
    </row>
    <row r="52" spans="1:9" hidden="1">
      <c r="A52" s="52" t="s">
        <v>104</v>
      </c>
      <c r="B52" s="4">
        <v>0</v>
      </c>
      <c r="C52" s="58"/>
      <c r="D52" s="12"/>
      <c r="E52" s="59"/>
      <c r="F52" s="12">
        <f>B52*D52</f>
        <v>0</v>
      </c>
      <c r="I52" s="1"/>
    </row>
    <row r="53" spans="1:9" hidden="1">
      <c r="A53" s="52"/>
      <c r="C53" s="58"/>
      <c r="E53" s="59"/>
      <c r="I53" s="1"/>
    </row>
    <row r="54" spans="1:9" hidden="1">
      <c r="A54" s="3" t="s">
        <v>203</v>
      </c>
      <c r="I54" s="1"/>
    </row>
    <row r="55" spans="1:9" hidden="1">
      <c r="A55" s="3" t="s">
        <v>150</v>
      </c>
      <c r="I55" s="1"/>
    </row>
    <row r="56" spans="1:9" hidden="1">
      <c r="A56" s="3" t="s">
        <v>151</v>
      </c>
      <c r="I56" s="1"/>
    </row>
    <row r="57" spans="1:9" hidden="1">
      <c r="A57" s="3" t="s">
        <v>152</v>
      </c>
      <c r="I57" s="1"/>
    </row>
    <row r="58" spans="1:9" hidden="1">
      <c r="A58" s="3" t="s">
        <v>153</v>
      </c>
      <c r="I58" s="1"/>
    </row>
    <row r="59" spans="1:9" hidden="1">
      <c r="A59" s="3" t="s">
        <v>154</v>
      </c>
      <c r="I59" s="1"/>
    </row>
    <row r="60" spans="1:9" hidden="1">
      <c r="A60" s="3" t="s">
        <v>155</v>
      </c>
      <c r="I60" s="1"/>
    </row>
    <row r="61" spans="1:9" hidden="1">
      <c r="A61" s="52" t="s">
        <v>22</v>
      </c>
      <c r="D61" s="12"/>
      <c r="F61" s="12">
        <f>B61*D61</f>
        <v>0</v>
      </c>
      <c r="I61" s="1"/>
    </row>
    <row r="62" spans="1:9" hidden="1">
      <c r="A62" s="52"/>
      <c r="C62" s="58"/>
      <c r="E62" s="59"/>
      <c r="I62" s="1"/>
    </row>
    <row r="63" spans="1:9" hidden="1">
      <c r="A63" s="3" t="s">
        <v>252</v>
      </c>
      <c r="I63" s="1"/>
    </row>
    <row r="64" spans="1:9" hidden="1">
      <c r="A64" s="3" t="s">
        <v>251</v>
      </c>
      <c r="I64" s="1"/>
    </row>
    <row r="65" spans="1:13" hidden="1">
      <c r="A65" s="3" t="s">
        <v>156</v>
      </c>
      <c r="I65" s="1"/>
    </row>
    <row r="66" spans="1:13" hidden="1">
      <c r="A66" s="3" t="s">
        <v>157</v>
      </c>
      <c r="I66" s="1"/>
    </row>
    <row r="67" spans="1:13" hidden="1">
      <c r="A67" s="3" t="s">
        <v>158</v>
      </c>
      <c r="I67" s="1"/>
    </row>
    <row r="68" spans="1:13" hidden="1">
      <c r="A68" s="3" t="s">
        <v>159</v>
      </c>
      <c r="I68" s="1"/>
    </row>
    <row r="69" spans="1:13" hidden="1">
      <c r="A69" s="3" t="s">
        <v>160</v>
      </c>
      <c r="I69" s="1"/>
    </row>
    <row r="70" spans="1:13" hidden="1">
      <c r="A70" s="52" t="s">
        <v>7</v>
      </c>
      <c r="B70" s="4">
        <v>0</v>
      </c>
      <c r="D70" s="12"/>
      <c r="F70" s="12">
        <f>B70*D70</f>
        <v>0</v>
      </c>
      <c r="I70" s="1"/>
      <c r="M70" s="78"/>
    </row>
    <row r="71" spans="1:13" hidden="1">
      <c r="A71" s="52"/>
      <c r="I71" s="1"/>
    </row>
    <row r="72" spans="1:13" ht="51" hidden="1">
      <c r="A72" s="62" t="s">
        <v>161</v>
      </c>
      <c r="I72" s="1"/>
    </row>
    <row r="73" spans="1:13" hidden="1">
      <c r="A73" s="3" t="s">
        <v>160</v>
      </c>
      <c r="I73" s="1"/>
    </row>
    <row r="74" spans="1:13" hidden="1">
      <c r="A74" s="52" t="s">
        <v>7</v>
      </c>
      <c r="B74" s="4">
        <v>0</v>
      </c>
      <c r="D74" s="12"/>
      <c r="F74" s="12">
        <f>B74*D74</f>
        <v>0</v>
      </c>
      <c r="I74" s="1"/>
    </row>
    <row r="75" spans="1:13" hidden="1">
      <c r="I75" s="1"/>
    </row>
    <row r="76" spans="1:13" hidden="1">
      <c r="A76" s="3" t="s">
        <v>162</v>
      </c>
      <c r="C76" s="58"/>
      <c r="D76" s="59"/>
      <c r="E76" s="59"/>
      <c r="F76" s="59"/>
      <c r="I76" s="1"/>
    </row>
    <row r="77" spans="1:13" hidden="1">
      <c r="A77" s="3" t="s">
        <v>60</v>
      </c>
      <c r="C77" s="58"/>
      <c r="D77" s="59"/>
      <c r="E77" s="59"/>
      <c r="F77" s="59"/>
      <c r="I77" s="1"/>
    </row>
    <row r="78" spans="1:13" hidden="1">
      <c r="A78" s="3" t="s">
        <v>61</v>
      </c>
      <c r="C78" s="58"/>
      <c r="D78" s="59"/>
      <c r="E78" s="59"/>
      <c r="F78" s="59"/>
      <c r="I78" s="1"/>
    </row>
    <row r="79" spans="1:13" hidden="1">
      <c r="A79" s="3" t="s">
        <v>62</v>
      </c>
      <c r="C79" s="58"/>
      <c r="D79" s="59"/>
      <c r="E79" s="59"/>
      <c r="F79" s="59"/>
      <c r="I79" s="1"/>
    </row>
    <row r="80" spans="1:13" hidden="1">
      <c r="A80" s="3" t="s">
        <v>69</v>
      </c>
      <c r="C80" s="58"/>
      <c r="D80" s="59"/>
      <c r="E80" s="59"/>
      <c r="F80" s="59"/>
      <c r="I80" s="1"/>
    </row>
    <row r="81" spans="1:9" hidden="1">
      <c r="A81" s="52" t="s">
        <v>104</v>
      </c>
      <c r="B81" s="4">
        <v>0</v>
      </c>
      <c r="C81" s="58"/>
      <c r="D81" s="12"/>
      <c r="E81" s="59"/>
      <c r="F81" s="12">
        <f>B81*D81</f>
        <v>0</v>
      </c>
      <c r="I81" s="1"/>
    </row>
    <row r="82" spans="1:9">
      <c r="A82" s="58"/>
      <c r="B82" s="59"/>
      <c r="C82" s="58"/>
      <c r="D82" s="59"/>
      <c r="E82" s="59"/>
      <c r="F82" s="59"/>
      <c r="I82" s="1"/>
    </row>
    <row r="83" spans="1:9" ht="15.75">
      <c r="A83" s="13" t="s">
        <v>24</v>
      </c>
      <c r="B83" s="14"/>
      <c r="C83" s="15"/>
      <c r="D83" s="16"/>
      <c r="E83" s="17"/>
      <c r="F83" s="18">
        <f>SUM(F26:F70)</f>
        <v>0</v>
      </c>
    </row>
    <row r="84" spans="1:9" ht="12" customHeight="1">
      <c r="A84" s="8"/>
      <c r="D84" s="19"/>
      <c r="E84" s="11"/>
      <c r="F84" s="19"/>
    </row>
    <row r="85" spans="1:9" ht="15.75">
      <c r="A85" s="8" t="s">
        <v>11</v>
      </c>
    </row>
    <row r="86" spans="1:9" ht="12.95" customHeight="1">
      <c r="I86" s="1"/>
    </row>
    <row r="87" spans="1:9">
      <c r="A87" s="62" t="s">
        <v>91</v>
      </c>
      <c r="I87" s="1"/>
    </row>
    <row r="88" spans="1:9">
      <c r="A88" s="62" t="s">
        <v>180</v>
      </c>
      <c r="I88" s="1"/>
    </row>
    <row r="89" spans="1:9" ht="51">
      <c r="A89" s="55" t="s">
        <v>253</v>
      </c>
      <c r="I89" s="1"/>
    </row>
    <row r="90" spans="1:9" ht="38.25">
      <c r="A90" s="55" t="s">
        <v>181</v>
      </c>
      <c r="I90" s="1"/>
    </row>
    <row r="91" spans="1:9">
      <c r="A91" s="62" t="s">
        <v>70</v>
      </c>
      <c r="I91" s="1"/>
    </row>
    <row r="92" spans="1:9" ht="25.5">
      <c r="A92" s="62" t="s">
        <v>182</v>
      </c>
      <c r="I92" s="1"/>
    </row>
    <row r="93" spans="1:9">
      <c r="A93" s="52" t="s">
        <v>184</v>
      </c>
      <c r="B93" s="4">
        <f>B95*0.98</f>
        <v>267.51060000000001</v>
      </c>
      <c r="C93" s="73"/>
      <c r="D93" s="12"/>
      <c r="F93" s="12">
        <f>B93*D93</f>
        <v>0</v>
      </c>
      <c r="I93" s="1"/>
    </row>
    <row r="94" spans="1:9">
      <c r="A94" s="52" t="s">
        <v>183</v>
      </c>
      <c r="B94" s="12">
        <f>0.02*B95</f>
        <v>5.4594000000000005</v>
      </c>
      <c r="C94" s="73"/>
      <c r="D94" s="12"/>
      <c r="F94" s="12">
        <f>B94*D94</f>
        <v>0</v>
      </c>
      <c r="I94" s="1"/>
    </row>
    <row r="95" spans="1:9">
      <c r="A95" s="52" t="s">
        <v>9</v>
      </c>
      <c r="B95" s="4">
        <f>156.31+116.66</f>
        <v>272.97000000000003</v>
      </c>
      <c r="C95" s="73"/>
      <c r="I95" s="1"/>
    </row>
    <row r="96" spans="1:9">
      <c r="I96" s="1"/>
    </row>
    <row r="97" spans="1:9">
      <c r="A97" s="3" t="s">
        <v>25</v>
      </c>
      <c r="I97" s="1"/>
    </row>
    <row r="98" spans="1:9">
      <c r="A98" s="3" t="s">
        <v>125</v>
      </c>
      <c r="I98" s="1"/>
    </row>
    <row r="99" spans="1:9">
      <c r="A99" s="3" t="s">
        <v>92</v>
      </c>
      <c r="I99" s="1"/>
    </row>
    <row r="100" spans="1:9">
      <c r="A100" s="3" t="s">
        <v>26</v>
      </c>
      <c r="I100" s="1"/>
    </row>
    <row r="101" spans="1:9">
      <c r="A101" s="3" t="s">
        <v>68</v>
      </c>
      <c r="I101" s="1"/>
    </row>
    <row r="102" spans="1:9">
      <c r="A102" s="52" t="s">
        <v>10</v>
      </c>
      <c r="B102" s="4">
        <f>6*2*1.7</f>
        <v>20.399999999999999</v>
      </c>
      <c r="D102" s="12"/>
      <c r="F102" s="12">
        <f>B102*D102</f>
        <v>0</v>
      </c>
      <c r="I102" s="1"/>
    </row>
    <row r="103" spans="1:9">
      <c r="I103" s="1"/>
    </row>
    <row r="104" spans="1:9">
      <c r="A104" s="3" t="s">
        <v>27</v>
      </c>
      <c r="I104" s="1"/>
    </row>
    <row r="105" spans="1:9">
      <c r="A105" s="3" t="s">
        <v>28</v>
      </c>
      <c r="I105" s="1"/>
    </row>
    <row r="106" spans="1:9">
      <c r="A106" s="3" t="s">
        <v>29</v>
      </c>
      <c r="I106" s="1"/>
    </row>
    <row r="107" spans="1:9">
      <c r="A107" s="3" t="s">
        <v>75</v>
      </c>
      <c r="I107" s="1"/>
    </row>
    <row r="108" spans="1:9">
      <c r="A108" s="3" t="s">
        <v>74</v>
      </c>
      <c r="I108" s="1"/>
    </row>
    <row r="109" spans="1:9">
      <c r="A109" s="3" t="s">
        <v>30</v>
      </c>
      <c r="I109" s="1"/>
    </row>
    <row r="110" spans="1:9">
      <c r="A110" s="52" t="s">
        <v>7</v>
      </c>
      <c r="B110" s="56">
        <f>83.33+95.5</f>
        <v>178.82999999999998</v>
      </c>
      <c r="C110" s="52"/>
      <c r="D110" s="12"/>
      <c r="F110" s="12">
        <f>B110*D110</f>
        <v>0</v>
      </c>
      <c r="I110" s="1"/>
    </row>
    <row r="111" spans="1:9">
      <c r="I111" s="1"/>
    </row>
    <row r="112" spans="1:9">
      <c r="A112" s="3" t="s">
        <v>31</v>
      </c>
      <c r="I112" s="1"/>
    </row>
    <row r="113" spans="1:9">
      <c r="A113" s="3" t="s">
        <v>186</v>
      </c>
      <c r="I113" s="1"/>
    </row>
    <row r="114" spans="1:9">
      <c r="A114" s="3" t="s">
        <v>41</v>
      </c>
      <c r="I114" s="1"/>
    </row>
    <row r="115" spans="1:9">
      <c r="A115" s="52" t="s">
        <v>10</v>
      </c>
      <c r="B115" s="4">
        <f>8.34+9.26</f>
        <v>17.600000000000001</v>
      </c>
      <c r="D115" s="12"/>
      <c r="F115" s="12">
        <f>B115*D115</f>
        <v>0</v>
      </c>
      <c r="I115" s="1"/>
    </row>
    <row r="116" spans="1:9">
      <c r="I116" s="1"/>
    </row>
    <row r="117" spans="1:9">
      <c r="A117" s="74" t="s">
        <v>32</v>
      </c>
      <c r="I117" s="1"/>
    </row>
    <row r="118" spans="1:9">
      <c r="A118" s="74" t="s">
        <v>185</v>
      </c>
      <c r="I118" s="1"/>
    </row>
    <row r="119" spans="1:9">
      <c r="A119" s="74" t="s">
        <v>33</v>
      </c>
      <c r="I119" s="1"/>
    </row>
    <row r="120" spans="1:9">
      <c r="A120" s="74" t="s">
        <v>34</v>
      </c>
      <c r="I120" s="1"/>
    </row>
    <row r="121" spans="1:9">
      <c r="A121" s="74" t="s">
        <v>281</v>
      </c>
      <c r="I121" s="1"/>
    </row>
    <row r="122" spans="1:9">
      <c r="A122" s="74" t="s">
        <v>110</v>
      </c>
      <c r="I122" s="1"/>
    </row>
    <row r="123" spans="1:9">
      <c r="A123" s="74" t="s">
        <v>35</v>
      </c>
      <c r="I123" s="1"/>
    </row>
    <row r="124" spans="1:9">
      <c r="A124" s="74" t="s">
        <v>36</v>
      </c>
      <c r="I124" s="1"/>
    </row>
    <row r="125" spans="1:9">
      <c r="A125" s="74" t="s">
        <v>37</v>
      </c>
      <c r="I125" s="1"/>
    </row>
    <row r="126" spans="1:9">
      <c r="A126" s="74" t="s">
        <v>38</v>
      </c>
      <c r="I126" s="1"/>
    </row>
    <row r="127" spans="1:9">
      <c r="A127" s="74" t="s">
        <v>39</v>
      </c>
      <c r="I127" s="1"/>
    </row>
    <row r="128" spans="1:9">
      <c r="A128" s="74" t="s">
        <v>40</v>
      </c>
      <c r="I128" s="1"/>
    </row>
    <row r="129" spans="1:9">
      <c r="A129" s="52" t="s">
        <v>10</v>
      </c>
      <c r="B129" s="4">
        <f>30.5+36.92</f>
        <v>67.42</v>
      </c>
      <c r="D129" s="12"/>
      <c r="F129" s="12">
        <f>B129*D129</f>
        <v>0</v>
      </c>
      <c r="I129" s="1"/>
    </row>
    <row r="130" spans="1:9" ht="13.7" customHeight="1">
      <c r="I130" s="1"/>
    </row>
    <row r="131" spans="1:9" ht="38.25" hidden="1">
      <c r="A131" s="67" t="s">
        <v>188</v>
      </c>
      <c r="F131" s="9"/>
      <c r="I131" s="1"/>
    </row>
    <row r="132" spans="1:9" ht="25.5" hidden="1">
      <c r="A132" s="67" t="s">
        <v>187</v>
      </c>
      <c r="I132" s="1"/>
    </row>
    <row r="133" spans="1:9" ht="38.25" hidden="1">
      <c r="A133" s="67" t="s">
        <v>147</v>
      </c>
      <c r="I133" s="1"/>
    </row>
    <row r="134" spans="1:9" hidden="1">
      <c r="A134" s="52" t="s">
        <v>10</v>
      </c>
      <c r="C134" s="73"/>
      <c r="D134" s="12"/>
      <c r="F134" s="12">
        <f>B134*D134</f>
        <v>0</v>
      </c>
      <c r="I134" s="1"/>
    </row>
    <row r="135" spans="1:9" hidden="1">
      <c r="I135" s="1"/>
    </row>
    <row r="136" spans="1:9" hidden="1">
      <c r="A136" s="3" t="s">
        <v>14</v>
      </c>
      <c r="I136" s="1"/>
    </row>
    <row r="137" spans="1:9" hidden="1">
      <c r="A137" s="3" t="s">
        <v>42</v>
      </c>
      <c r="I137" s="1"/>
    </row>
    <row r="138" spans="1:9" hidden="1">
      <c r="A138" s="3" t="s">
        <v>43</v>
      </c>
      <c r="I138" s="1"/>
    </row>
    <row r="139" spans="1:9" hidden="1">
      <c r="A139" s="3" t="s">
        <v>176</v>
      </c>
      <c r="I139" s="1"/>
    </row>
    <row r="140" spans="1:9" hidden="1">
      <c r="A140" s="3" t="s">
        <v>44</v>
      </c>
      <c r="I140" s="1"/>
    </row>
    <row r="141" spans="1:9" hidden="1">
      <c r="A141" s="3" t="s">
        <v>45</v>
      </c>
      <c r="I141" s="1"/>
    </row>
    <row r="142" spans="1:9" hidden="1">
      <c r="A142" s="3" t="s">
        <v>46</v>
      </c>
      <c r="I142" s="1"/>
    </row>
    <row r="143" spans="1:9" hidden="1">
      <c r="A143" s="3" t="s">
        <v>47</v>
      </c>
      <c r="I143" s="1"/>
    </row>
    <row r="144" spans="1:9" hidden="1">
      <c r="A144" s="3" t="s">
        <v>41</v>
      </c>
      <c r="I144" s="1"/>
    </row>
    <row r="145" spans="1:9" hidden="1">
      <c r="A145" s="52" t="s">
        <v>10</v>
      </c>
      <c r="D145" s="12"/>
      <c r="F145" s="12">
        <f>B145*D145</f>
        <v>0</v>
      </c>
      <c r="I145" s="1"/>
    </row>
    <row r="146" spans="1:9" hidden="1">
      <c r="A146" s="52"/>
      <c r="I146" s="1"/>
    </row>
    <row r="147" spans="1:9" ht="38.25" hidden="1">
      <c r="A147" s="67" t="s">
        <v>189</v>
      </c>
      <c r="I147" s="1"/>
    </row>
    <row r="148" spans="1:9" ht="76.349999999999994" hidden="1" customHeight="1">
      <c r="A148" s="67" t="s">
        <v>177</v>
      </c>
      <c r="I148" s="1"/>
    </row>
    <row r="149" spans="1:9" ht="51" hidden="1">
      <c r="A149" s="67" t="s">
        <v>136</v>
      </c>
      <c r="I149" s="1"/>
    </row>
    <row r="150" spans="1:9" ht="18.75" hidden="1" customHeight="1">
      <c r="A150" s="67" t="s">
        <v>137</v>
      </c>
      <c r="I150" s="1"/>
    </row>
    <row r="151" spans="1:9" hidden="1">
      <c r="A151" s="52" t="s">
        <v>10</v>
      </c>
      <c r="D151" s="12"/>
      <c r="F151" s="12">
        <f>B151*D151</f>
        <v>0</v>
      </c>
      <c r="I151" s="1"/>
    </row>
    <row r="152" spans="1:9" hidden="1">
      <c r="A152" s="52"/>
      <c r="I152" s="1"/>
    </row>
    <row r="153" spans="1:9">
      <c r="A153" s="86" t="s">
        <v>285</v>
      </c>
      <c r="B153" s="89"/>
      <c r="C153" s="86"/>
      <c r="D153" s="89"/>
      <c r="E153" s="89"/>
      <c r="F153" s="89"/>
      <c r="I153" s="1"/>
    </row>
    <row r="154" spans="1:9">
      <c r="A154" s="86" t="s">
        <v>282</v>
      </c>
      <c r="B154" s="89"/>
      <c r="C154" s="86"/>
      <c r="D154" s="89"/>
      <c r="E154" s="89"/>
      <c r="F154" s="89"/>
      <c r="I154" s="1"/>
    </row>
    <row r="155" spans="1:9">
      <c r="A155" s="86" t="s">
        <v>283</v>
      </c>
      <c r="B155" s="89"/>
      <c r="C155" s="86"/>
      <c r="D155" s="89"/>
      <c r="E155" s="89"/>
      <c r="F155" s="89"/>
      <c r="I155" s="1"/>
    </row>
    <row r="156" spans="1:9">
      <c r="A156" s="86" t="s">
        <v>284</v>
      </c>
      <c r="B156" s="89"/>
      <c r="C156" s="86"/>
      <c r="D156" s="89"/>
      <c r="E156" s="89"/>
      <c r="F156" s="89"/>
      <c r="I156" s="1"/>
    </row>
    <row r="157" spans="1:9">
      <c r="A157" s="86" t="s">
        <v>254</v>
      </c>
      <c r="B157" s="89"/>
      <c r="C157" s="86"/>
      <c r="D157" s="89"/>
      <c r="E157" s="89"/>
      <c r="F157" s="89"/>
      <c r="I157" s="1"/>
    </row>
    <row r="158" spans="1:9">
      <c r="A158" s="86" t="s">
        <v>255</v>
      </c>
      <c r="B158" s="89"/>
      <c r="C158" s="86"/>
      <c r="D158" s="89"/>
      <c r="E158" s="89"/>
      <c r="F158" s="89"/>
      <c r="I158" s="1"/>
    </row>
    <row r="159" spans="1:9">
      <c r="A159" s="86" t="s">
        <v>41</v>
      </c>
      <c r="B159" s="89"/>
      <c r="C159" s="86"/>
      <c r="D159" s="89"/>
      <c r="E159" s="89"/>
      <c r="F159" s="89"/>
      <c r="I159" s="1"/>
    </row>
    <row r="160" spans="1:9">
      <c r="A160" s="90" t="s">
        <v>10</v>
      </c>
      <c r="B160" s="89">
        <f>0.3*1*B37+0.3*1*104+119.32</f>
        <v>183.81099999999998</v>
      </c>
      <c r="C160" s="86"/>
      <c r="D160" s="91"/>
      <c r="E160" s="89"/>
      <c r="F160" s="91">
        <f>B160*D160</f>
        <v>0</v>
      </c>
      <c r="I160" s="1"/>
    </row>
    <row r="161" spans="1:9">
      <c r="A161" s="53"/>
      <c r="I161" s="1"/>
    </row>
    <row r="162" spans="1:9">
      <c r="A162" s="3" t="s">
        <v>286</v>
      </c>
      <c r="I162" s="1"/>
    </row>
    <row r="163" spans="1:9">
      <c r="A163" s="3" t="s">
        <v>106</v>
      </c>
      <c r="I163" s="1"/>
    </row>
    <row r="164" spans="1:9">
      <c r="A164" s="3" t="s">
        <v>12</v>
      </c>
      <c r="I164" s="1"/>
    </row>
    <row r="165" spans="1:9">
      <c r="A165" s="3" t="s">
        <v>13</v>
      </c>
      <c r="I165" s="1"/>
    </row>
    <row r="166" spans="1:9">
      <c r="A166" s="52" t="s">
        <v>10</v>
      </c>
      <c r="B166" s="4">
        <f>B95+B102</f>
        <v>293.37</v>
      </c>
      <c r="D166" s="12"/>
      <c r="F166" s="12">
        <f>B166*D166</f>
        <v>0</v>
      </c>
      <c r="I166" s="1"/>
    </row>
    <row r="167" spans="1:9">
      <c r="I167" s="1"/>
    </row>
    <row r="168" spans="1:9" ht="15.75">
      <c r="A168" s="13" t="s">
        <v>11</v>
      </c>
      <c r="B168" s="17"/>
      <c r="C168" s="17"/>
      <c r="D168" s="16" t="s">
        <v>8</v>
      </c>
      <c r="E168" s="17"/>
      <c r="F168" s="18">
        <f>SUM(F85:F166)</f>
        <v>0</v>
      </c>
    </row>
    <row r="169" spans="1:9" s="95" customFormat="1" ht="12">
      <c r="A169" s="92"/>
      <c r="B169" s="93"/>
      <c r="C169" s="92"/>
      <c r="D169" s="93"/>
      <c r="E169" s="93"/>
      <c r="F169" s="94"/>
      <c r="I169" s="96"/>
    </row>
    <row r="170" spans="1:9" ht="15.75">
      <c r="A170" s="8" t="s">
        <v>80</v>
      </c>
      <c r="B170" s="11"/>
      <c r="C170" s="10"/>
      <c r="D170" s="11"/>
      <c r="E170" s="11"/>
      <c r="F170" s="11"/>
    </row>
    <row r="171" spans="1:9" s="95" customFormat="1" ht="12">
      <c r="A171" s="92"/>
      <c r="B171" s="93"/>
      <c r="C171" s="92"/>
      <c r="D171" s="93"/>
      <c r="E171" s="93"/>
      <c r="F171" s="93"/>
    </row>
    <row r="172" spans="1:9" ht="126" customHeight="1">
      <c r="A172" s="55" t="s">
        <v>287</v>
      </c>
      <c r="I172" s="1"/>
    </row>
    <row r="173" spans="1:9" s="2" customFormat="1" ht="140.25">
      <c r="A173" s="55" t="s">
        <v>288</v>
      </c>
      <c r="B173" s="4"/>
      <c r="C173" s="3"/>
      <c r="D173" s="4"/>
      <c r="E173" s="4"/>
      <c r="F173" s="4"/>
    </row>
    <row r="174" spans="1:9" s="2" customFormat="1" ht="89.25" hidden="1">
      <c r="A174" s="108" t="s">
        <v>266</v>
      </c>
      <c r="B174" s="4"/>
      <c r="C174" s="3"/>
      <c r="D174" s="4"/>
      <c r="E174" s="4"/>
      <c r="F174" s="4"/>
    </row>
    <row r="175" spans="1:9" s="2" customFormat="1" ht="120.75" customHeight="1">
      <c r="A175" s="108" t="s">
        <v>267</v>
      </c>
      <c r="B175" s="4"/>
      <c r="C175" s="3"/>
      <c r="D175" s="4"/>
      <c r="E175" s="4"/>
      <c r="F175" s="4"/>
    </row>
    <row r="176" spans="1:9" s="2" customFormat="1">
      <c r="A176" s="86" t="s">
        <v>268</v>
      </c>
      <c r="B176" s="4"/>
      <c r="C176" s="3"/>
      <c r="D176" s="4"/>
      <c r="E176" s="4"/>
      <c r="F176" s="4"/>
    </row>
    <row r="177" spans="1:6" s="2" customFormat="1" hidden="1">
      <c r="A177" s="38" t="s">
        <v>94</v>
      </c>
      <c r="B177" s="12"/>
      <c r="C177" s="3"/>
      <c r="D177" s="12"/>
      <c r="E177" s="4"/>
      <c r="F177" s="12">
        <f t="shared" ref="F177:F185" si="1">B177*D177</f>
        <v>0</v>
      </c>
    </row>
    <row r="178" spans="1:6" s="2" customFormat="1" hidden="1">
      <c r="A178" s="38"/>
      <c r="B178" s="12"/>
      <c r="C178" s="3"/>
      <c r="D178" s="12"/>
      <c r="E178" s="4"/>
      <c r="F178" s="12"/>
    </row>
    <row r="179" spans="1:6" s="2" customFormat="1">
      <c r="A179" s="38" t="s">
        <v>271</v>
      </c>
      <c r="B179" s="12">
        <f>B37</f>
        <v>110.97</v>
      </c>
      <c r="C179" s="3"/>
      <c r="D179" s="12"/>
      <c r="E179" s="4"/>
      <c r="F179" s="12">
        <f>B179*D179</f>
        <v>0</v>
      </c>
    </row>
    <row r="180" spans="1:6" s="2" customFormat="1" hidden="1">
      <c r="A180" s="38" t="s">
        <v>90</v>
      </c>
      <c r="B180" s="12"/>
      <c r="C180" s="3"/>
      <c r="D180" s="12"/>
      <c r="E180" s="4"/>
      <c r="F180" s="12">
        <f t="shared" si="1"/>
        <v>0</v>
      </c>
    </row>
    <row r="181" spans="1:6" s="2" customFormat="1" hidden="1">
      <c r="A181" s="38" t="s">
        <v>95</v>
      </c>
      <c r="B181" s="12"/>
      <c r="C181" s="3"/>
      <c r="D181" s="12"/>
      <c r="E181" s="4"/>
      <c r="F181" s="12">
        <f t="shared" si="1"/>
        <v>0</v>
      </c>
    </row>
    <row r="182" spans="1:6" s="2" customFormat="1" hidden="1">
      <c r="A182" s="38" t="s">
        <v>96</v>
      </c>
      <c r="B182" s="12"/>
      <c r="C182" s="3"/>
      <c r="D182" s="12"/>
      <c r="E182" s="4"/>
      <c r="F182" s="12">
        <f t="shared" si="1"/>
        <v>0</v>
      </c>
    </row>
    <row r="183" spans="1:6" s="2" customFormat="1" hidden="1">
      <c r="A183" s="38" t="s">
        <v>97</v>
      </c>
      <c r="B183" s="64"/>
      <c r="C183" s="3"/>
      <c r="D183" s="12"/>
      <c r="E183" s="4"/>
      <c r="F183" s="12">
        <f t="shared" si="1"/>
        <v>0</v>
      </c>
    </row>
    <row r="184" spans="1:6" s="2" customFormat="1" hidden="1">
      <c r="A184" s="38" t="s">
        <v>107</v>
      </c>
      <c r="B184" s="64"/>
      <c r="C184" s="3"/>
      <c r="D184" s="12"/>
      <c r="E184" s="4"/>
      <c r="F184" s="12">
        <f t="shared" si="1"/>
        <v>0</v>
      </c>
    </row>
    <row r="185" spans="1:6" s="2" customFormat="1" hidden="1">
      <c r="A185" s="38" t="s">
        <v>108</v>
      </c>
      <c r="B185" s="64"/>
      <c r="C185" s="3"/>
      <c r="D185" s="12"/>
      <c r="E185" s="4"/>
      <c r="F185" s="12">
        <f t="shared" si="1"/>
        <v>0</v>
      </c>
    </row>
    <row r="186" spans="1:6" s="2" customFormat="1">
      <c r="A186" s="65" t="s">
        <v>71</v>
      </c>
      <c r="B186" s="66">
        <f>SUM(B177:B185)</f>
        <v>110.97</v>
      </c>
      <c r="C186" s="3"/>
      <c r="D186" s="4"/>
      <c r="E186" s="4"/>
      <c r="F186" s="4"/>
    </row>
    <row r="187" spans="1:6" s="2" customFormat="1" ht="12" customHeight="1">
      <c r="A187" s="38"/>
      <c r="B187" s="66"/>
      <c r="C187" s="3"/>
      <c r="D187" s="4"/>
      <c r="E187" s="4"/>
      <c r="F187" s="4"/>
    </row>
    <row r="188" spans="1:6" s="2" customFormat="1" ht="101.25" customHeight="1">
      <c r="A188" s="67" t="s">
        <v>190</v>
      </c>
      <c r="B188" s="66"/>
      <c r="C188" s="3"/>
      <c r="D188" s="4"/>
      <c r="E188" s="4"/>
      <c r="F188" s="4"/>
    </row>
    <row r="189" spans="1:6" s="2" customFormat="1" ht="153">
      <c r="A189" s="67" t="s">
        <v>289</v>
      </c>
      <c r="B189" s="66"/>
      <c r="C189" s="3"/>
      <c r="D189" s="4"/>
      <c r="E189" s="4"/>
      <c r="F189" s="4"/>
    </row>
    <row r="190" spans="1:6" s="2" customFormat="1" ht="51">
      <c r="A190" s="67" t="s">
        <v>138</v>
      </c>
      <c r="B190" s="66"/>
      <c r="C190" s="3"/>
      <c r="D190" s="4"/>
      <c r="E190" s="4"/>
      <c r="F190" s="4"/>
    </row>
    <row r="191" spans="1:6" s="2" customFormat="1" ht="107.25" customHeight="1">
      <c r="A191" s="67" t="s">
        <v>139</v>
      </c>
      <c r="B191" s="66"/>
      <c r="C191" s="3"/>
      <c r="D191" s="4"/>
      <c r="E191" s="4"/>
      <c r="F191" s="4"/>
    </row>
    <row r="192" spans="1:6" s="2" customFormat="1" ht="51">
      <c r="A192" s="67" t="s">
        <v>136</v>
      </c>
      <c r="B192" s="66"/>
      <c r="C192" s="3"/>
      <c r="D192" s="4"/>
      <c r="E192" s="4"/>
      <c r="F192" s="4"/>
    </row>
    <row r="193" spans="1:6" s="2" customFormat="1" ht="73.900000000000006" customHeight="1">
      <c r="A193" s="67" t="s">
        <v>140</v>
      </c>
      <c r="B193" s="66"/>
      <c r="C193" s="3"/>
      <c r="D193" s="4"/>
      <c r="E193" s="4"/>
      <c r="F193" s="4"/>
    </row>
    <row r="194" spans="1:6" s="2" customFormat="1" ht="36.75" customHeight="1">
      <c r="A194" s="67" t="s">
        <v>256</v>
      </c>
      <c r="B194" s="66"/>
      <c r="C194" s="3"/>
      <c r="D194" s="4"/>
      <c r="E194" s="4"/>
      <c r="F194" s="4"/>
    </row>
    <row r="195" spans="1:6" s="2" customFormat="1">
      <c r="A195" s="69" t="s">
        <v>269</v>
      </c>
      <c r="B195" s="66"/>
      <c r="C195" s="3"/>
      <c r="D195" s="4"/>
      <c r="E195" s="4"/>
      <c r="F195" s="4"/>
    </row>
    <row r="196" spans="1:6" s="2" customFormat="1">
      <c r="A196" s="38" t="s">
        <v>279</v>
      </c>
      <c r="B196" s="68">
        <v>1</v>
      </c>
      <c r="C196" s="3"/>
      <c r="D196" s="12"/>
      <c r="E196" s="4"/>
      <c r="F196" s="12">
        <f>B196*D196</f>
        <v>0</v>
      </c>
    </row>
    <row r="197" spans="1:6" s="2" customFormat="1" hidden="1">
      <c r="A197" s="57" t="s">
        <v>270</v>
      </c>
      <c r="B197" s="70"/>
      <c r="C197" s="3"/>
      <c r="D197" s="4"/>
      <c r="E197" s="4"/>
      <c r="F197" s="4"/>
    </row>
    <row r="198" spans="1:6" s="2" customFormat="1" hidden="1">
      <c r="A198" s="38" t="s">
        <v>191</v>
      </c>
      <c r="B198" s="68">
        <v>0</v>
      </c>
      <c r="C198" s="3"/>
      <c r="D198" s="12"/>
      <c r="E198" s="4"/>
      <c r="F198" s="12">
        <f>B198*D198</f>
        <v>0</v>
      </c>
    </row>
    <row r="199" spans="1:6" s="2" customFormat="1">
      <c r="A199" s="69" t="s">
        <v>101</v>
      </c>
      <c r="B199" s="70"/>
      <c r="C199" s="3"/>
      <c r="D199" s="4"/>
      <c r="E199" s="4"/>
      <c r="F199" s="4"/>
    </row>
    <row r="200" spans="1:6" s="2" customFormat="1">
      <c r="A200" s="38" t="s">
        <v>192</v>
      </c>
      <c r="B200" s="68">
        <v>1</v>
      </c>
      <c r="C200" s="3"/>
      <c r="D200" s="12"/>
      <c r="E200" s="4"/>
      <c r="F200" s="12">
        <f>B200*D200</f>
        <v>0</v>
      </c>
    </row>
    <row r="201" spans="1:6" s="2" customFormat="1">
      <c r="A201" s="69" t="s">
        <v>102</v>
      </c>
      <c r="B201" s="70"/>
      <c r="C201" s="3"/>
      <c r="D201" s="4"/>
      <c r="E201" s="4"/>
      <c r="F201" s="4"/>
    </row>
    <row r="202" spans="1:6" s="2" customFormat="1">
      <c r="A202" s="38" t="s">
        <v>192</v>
      </c>
      <c r="B202" s="68">
        <v>1</v>
      </c>
      <c r="C202" s="3"/>
      <c r="D202" s="12"/>
      <c r="E202" s="4"/>
      <c r="F202" s="12">
        <f>B202*D202</f>
        <v>0</v>
      </c>
    </row>
    <row r="203" spans="1:6" s="2" customFormat="1" hidden="1">
      <c r="A203" s="38" t="s">
        <v>114</v>
      </c>
      <c r="B203" s="68">
        <v>0</v>
      </c>
      <c r="C203" s="3"/>
      <c r="D203" s="12"/>
      <c r="E203" s="4"/>
      <c r="F203" s="12">
        <f>B203*D203</f>
        <v>0</v>
      </c>
    </row>
    <row r="204" spans="1:6" s="2" customFormat="1" hidden="1">
      <c r="A204" s="38" t="s">
        <v>100</v>
      </c>
      <c r="B204" s="68">
        <v>0</v>
      </c>
      <c r="C204" s="3"/>
      <c r="D204" s="12"/>
      <c r="E204" s="4"/>
      <c r="F204" s="12">
        <f>B204*D204</f>
        <v>0</v>
      </c>
    </row>
    <row r="205" spans="1:6" s="2" customFormat="1" hidden="1">
      <c r="A205" s="69" t="s">
        <v>102</v>
      </c>
      <c r="B205" s="70"/>
      <c r="C205" s="3"/>
      <c r="D205" s="4"/>
      <c r="E205" s="4"/>
      <c r="F205" s="4"/>
    </row>
    <row r="206" spans="1:6" s="2" customFormat="1" hidden="1">
      <c r="A206" s="38" t="s">
        <v>128</v>
      </c>
      <c r="B206" s="68">
        <v>0</v>
      </c>
      <c r="C206" s="3"/>
      <c r="D206" s="12"/>
      <c r="E206" s="4"/>
      <c r="F206" s="12">
        <f>B206*D206</f>
        <v>0</v>
      </c>
    </row>
    <row r="207" spans="1:6" s="2" customFormat="1" hidden="1">
      <c r="A207" s="38" t="s">
        <v>129</v>
      </c>
      <c r="B207" s="68">
        <v>0</v>
      </c>
      <c r="C207" s="3"/>
      <c r="D207" s="12"/>
      <c r="E207" s="4"/>
      <c r="F207" s="12">
        <f>B207*D207</f>
        <v>0</v>
      </c>
    </row>
    <row r="208" spans="1:6" s="2" customFormat="1" hidden="1">
      <c r="A208" s="38" t="s">
        <v>114</v>
      </c>
      <c r="B208" s="68"/>
      <c r="C208" s="3"/>
      <c r="D208" s="12"/>
      <c r="E208" s="4"/>
      <c r="F208" s="12">
        <f>B208*D208</f>
        <v>0</v>
      </c>
    </row>
    <row r="209" spans="1:6" s="2" customFormat="1" hidden="1">
      <c r="A209" s="38" t="s">
        <v>100</v>
      </c>
      <c r="B209" s="68">
        <v>0</v>
      </c>
      <c r="C209" s="3"/>
      <c r="D209" s="12"/>
      <c r="E209" s="4"/>
      <c r="F209" s="12">
        <f>B209*D209</f>
        <v>0</v>
      </c>
    </row>
    <row r="210" spans="1:6" s="2" customFormat="1" hidden="1">
      <c r="A210" s="69" t="s">
        <v>103</v>
      </c>
      <c r="B210" s="70"/>
      <c r="C210" s="3"/>
      <c r="D210" s="4"/>
      <c r="E210" s="4"/>
      <c r="F210" s="4"/>
    </row>
    <row r="211" spans="1:6" s="2" customFormat="1" hidden="1">
      <c r="A211" s="38" t="s">
        <v>116</v>
      </c>
      <c r="B211" s="68">
        <v>0</v>
      </c>
      <c r="C211" s="3"/>
      <c r="D211" s="12"/>
      <c r="E211" s="4"/>
      <c r="F211" s="12">
        <f>B211*D211</f>
        <v>0</v>
      </c>
    </row>
    <row r="212" spans="1:6" s="2" customFormat="1" hidden="1">
      <c r="A212" s="38" t="s">
        <v>115</v>
      </c>
      <c r="B212" s="68">
        <v>0</v>
      </c>
      <c r="C212" s="3"/>
      <c r="D212" s="12"/>
      <c r="E212" s="4"/>
      <c r="F212" s="12">
        <f>B212*D212</f>
        <v>0</v>
      </c>
    </row>
    <row r="213" spans="1:6" s="2" customFormat="1" hidden="1">
      <c r="A213" s="38" t="s">
        <v>114</v>
      </c>
      <c r="B213" s="68">
        <v>0</v>
      </c>
      <c r="C213" s="3"/>
      <c r="D213" s="12"/>
      <c r="E213" s="4"/>
      <c r="F213" s="12">
        <f>B213*D213</f>
        <v>0</v>
      </c>
    </row>
    <row r="214" spans="1:6" s="2" customFormat="1" hidden="1">
      <c r="A214" s="38" t="s">
        <v>112</v>
      </c>
      <c r="B214" s="68">
        <v>0</v>
      </c>
      <c r="C214" s="3"/>
      <c r="D214" s="12"/>
      <c r="E214" s="4"/>
      <c r="F214" s="12">
        <f>B214*D214</f>
        <v>0</v>
      </c>
    </row>
    <row r="215" spans="1:6" s="2" customFormat="1" hidden="1">
      <c r="A215" s="38" t="s">
        <v>113</v>
      </c>
      <c r="B215" s="68">
        <v>0</v>
      </c>
      <c r="C215" s="3"/>
      <c r="D215" s="12"/>
      <c r="E215" s="4"/>
      <c r="F215" s="12">
        <f>B215*D215</f>
        <v>0</v>
      </c>
    </row>
    <row r="216" spans="1:6" s="2" customFormat="1" hidden="1">
      <c r="A216" s="69" t="s">
        <v>111</v>
      </c>
      <c r="B216" s="70"/>
      <c r="C216" s="3"/>
      <c r="D216" s="4"/>
      <c r="E216" s="4"/>
      <c r="F216" s="4"/>
    </row>
    <row r="217" spans="1:6" s="2" customFormat="1" hidden="1">
      <c r="A217" s="38" t="s">
        <v>98</v>
      </c>
      <c r="B217" s="68">
        <v>0</v>
      </c>
      <c r="C217" s="3"/>
      <c r="D217" s="12"/>
      <c r="E217" s="4"/>
      <c r="F217" s="12">
        <f>B217*D217</f>
        <v>0</v>
      </c>
    </row>
    <row r="218" spans="1:6" s="2" customFormat="1" hidden="1">
      <c r="A218" s="38" t="s">
        <v>99</v>
      </c>
      <c r="B218" s="68">
        <v>0</v>
      </c>
      <c r="C218" s="3"/>
      <c r="D218" s="12"/>
      <c r="E218" s="4"/>
      <c r="F218" s="12">
        <f>B218*D218</f>
        <v>0</v>
      </c>
    </row>
    <row r="219" spans="1:6" s="2" customFormat="1" hidden="1">
      <c r="A219" s="38" t="s">
        <v>112</v>
      </c>
      <c r="B219" s="68">
        <v>0</v>
      </c>
      <c r="C219" s="3"/>
      <c r="D219" s="12"/>
      <c r="E219" s="4"/>
      <c r="F219" s="12">
        <f>B219*D219</f>
        <v>0</v>
      </c>
    </row>
    <row r="220" spans="1:6" s="2" customFormat="1" hidden="1">
      <c r="A220" s="38" t="s">
        <v>113</v>
      </c>
      <c r="B220" s="68">
        <v>0</v>
      </c>
      <c r="C220" s="3"/>
      <c r="D220" s="12"/>
      <c r="E220" s="4"/>
      <c r="F220" s="12">
        <f>B220*D220</f>
        <v>0</v>
      </c>
    </row>
    <row r="221" spans="1:6" s="2" customFormat="1">
      <c r="A221" s="71" t="s">
        <v>71</v>
      </c>
      <c r="B221" s="72">
        <f>SUM(B196:B220)</f>
        <v>3</v>
      </c>
      <c r="C221" s="3"/>
      <c r="D221" s="4"/>
      <c r="E221" s="4"/>
      <c r="F221" s="4"/>
    </row>
    <row r="222" spans="1:6" s="2" customFormat="1">
      <c r="A222" s="3"/>
      <c r="B222" s="4"/>
      <c r="C222" s="3"/>
      <c r="D222" s="4"/>
      <c r="E222" s="4"/>
      <c r="F222" s="4"/>
    </row>
    <row r="223" spans="1:6" s="2" customFormat="1" ht="94.5" customHeight="1">
      <c r="A223" s="55" t="s">
        <v>290</v>
      </c>
      <c r="B223" s="4"/>
      <c r="C223" s="3"/>
      <c r="D223" s="4"/>
      <c r="E223" s="4"/>
      <c r="F223" s="4"/>
    </row>
    <row r="224" spans="1:6" s="2" customFormat="1" ht="52.5" customHeight="1">
      <c r="A224" s="55" t="s">
        <v>141</v>
      </c>
      <c r="B224" s="4"/>
      <c r="C224" s="3"/>
      <c r="D224" s="4"/>
      <c r="E224" s="4"/>
      <c r="F224" s="4"/>
    </row>
    <row r="225" spans="1:9" s="2" customFormat="1">
      <c r="A225" s="3" t="s">
        <v>85</v>
      </c>
      <c r="B225" s="4"/>
      <c r="C225" s="3"/>
      <c r="D225" s="4"/>
      <c r="E225" s="4"/>
      <c r="F225" s="4"/>
    </row>
    <row r="226" spans="1:9">
      <c r="A226" s="52" t="s">
        <v>84</v>
      </c>
      <c r="B226" s="4">
        <v>8</v>
      </c>
      <c r="D226" s="12"/>
      <c r="F226" s="12">
        <f>B226*D226</f>
        <v>0</v>
      </c>
      <c r="I226" s="1"/>
    </row>
    <row r="227" spans="1:9">
      <c r="A227" s="52" t="s">
        <v>93</v>
      </c>
      <c r="B227" s="4">
        <v>8</v>
      </c>
      <c r="D227" s="12"/>
      <c r="F227" s="12">
        <f>B227*D227</f>
        <v>0</v>
      </c>
      <c r="I227" s="1"/>
    </row>
    <row r="228" spans="1:9">
      <c r="A228" s="52"/>
      <c r="I228" s="1"/>
    </row>
    <row r="229" spans="1:9" ht="102">
      <c r="A229" s="55" t="s">
        <v>2</v>
      </c>
      <c r="I229" s="1"/>
    </row>
    <row r="230" spans="1:9" ht="13.7" customHeight="1">
      <c r="A230" s="3" t="s">
        <v>117</v>
      </c>
      <c r="I230" s="1"/>
    </row>
    <row r="231" spans="1:9">
      <c r="A231" s="52" t="s">
        <v>118</v>
      </c>
      <c r="B231" s="4">
        <v>2</v>
      </c>
      <c r="D231" s="12"/>
      <c r="F231" s="12">
        <f>B231*D231</f>
        <v>0</v>
      </c>
      <c r="I231" s="1"/>
    </row>
    <row r="232" spans="1:9">
      <c r="A232" s="52" t="s">
        <v>119</v>
      </c>
      <c r="B232" s="4">
        <v>2</v>
      </c>
      <c r="D232" s="12"/>
      <c r="F232" s="12">
        <f>B232*D232</f>
        <v>0</v>
      </c>
      <c r="I232" s="1"/>
    </row>
    <row r="233" spans="1:9">
      <c r="I233" s="1"/>
    </row>
    <row r="234" spans="1:9" ht="120.75" customHeight="1">
      <c r="A234" s="55" t="s">
        <v>258</v>
      </c>
      <c r="I234" s="1"/>
    </row>
    <row r="235" spans="1:9">
      <c r="A235" s="52" t="s">
        <v>23</v>
      </c>
      <c r="B235" s="4">
        <v>2</v>
      </c>
      <c r="D235" s="12"/>
      <c r="F235" s="12">
        <f>B235*D235</f>
        <v>0</v>
      </c>
      <c r="I235" s="1"/>
    </row>
    <row r="236" spans="1:9">
      <c r="A236" s="58"/>
      <c r="I236" s="1"/>
    </row>
    <row r="237" spans="1:9">
      <c r="A237" s="3" t="s">
        <v>3</v>
      </c>
      <c r="I237" s="1"/>
    </row>
    <row r="238" spans="1:9">
      <c r="A238" s="3" t="s">
        <v>64</v>
      </c>
      <c r="I238" s="1"/>
    </row>
    <row r="239" spans="1:9" ht="51">
      <c r="A239" s="55" t="s">
        <v>259</v>
      </c>
      <c r="I239" s="1"/>
    </row>
    <row r="240" spans="1:9">
      <c r="A240" s="3" t="s">
        <v>48</v>
      </c>
      <c r="I240" s="1"/>
    </row>
    <row r="241" spans="1:9">
      <c r="A241" s="52" t="s">
        <v>15</v>
      </c>
      <c r="B241" s="4">
        <v>3</v>
      </c>
      <c r="D241" s="12"/>
      <c r="F241" s="12">
        <f>B241*D241</f>
        <v>0</v>
      </c>
      <c r="I241" s="1"/>
    </row>
    <row r="242" spans="1:9">
      <c r="A242" s="52"/>
      <c r="I242" s="1"/>
    </row>
    <row r="243" spans="1:9" ht="25.5">
      <c r="A243" s="55" t="s">
        <v>134</v>
      </c>
      <c r="I243" s="1"/>
    </row>
    <row r="244" spans="1:9">
      <c r="A244" s="55" t="s">
        <v>54</v>
      </c>
      <c r="I244" s="1"/>
    </row>
    <row r="245" spans="1:9" ht="38.25">
      <c r="A245" s="55" t="s">
        <v>193</v>
      </c>
      <c r="I245" s="1"/>
    </row>
    <row r="246" spans="1:9">
      <c r="A246" s="55" t="s">
        <v>4</v>
      </c>
      <c r="I246" s="1"/>
    </row>
    <row r="247" spans="1:9">
      <c r="I247" s="1"/>
    </row>
    <row r="248" spans="1:9">
      <c r="A248" s="52"/>
      <c r="B248" s="56" t="s">
        <v>104</v>
      </c>
      <c r="C248" s="3">
        <v>2</v>
      </c>
      <c r="D248" s="12"/>
      <c r="F248" s="12">
        <f>C248*D248</f>
        <v>0</v>
      </c>
      <c r="I248" s="1"/>
    </row>
    <row r="249" spans="1:9">
      <c r="A249" s="52"/>
      <c r="I249" s="1"/>
    </row>
    <row r="250" spans="1:9" ht="89.25">
      <c r="A250" s="61" t="s">
        <v>130</v>
      </c>
      <c r="F250" s="9"/>
      <c r="I250" s="1"/>
    </row>
    <row r="251" spans="1:9">
      <c r="A251" s="3" t="s">
        <v>81</v>
      </c>
      <c r="I251" s="1"/>
    </row>
    <row r="252" spans="1:9">
      <c r="A252" s="3" t="s">
        <v>82</v>
      </c>
      <c r="I252" s="1"/>
    </row>
    <row r="253" spans="1:9">
      <c r="A253" s="52" t="s">
        <v>22</v>
      </c>
      <c r="B253" s="4">
        <f>B37</f>
        <v>110.97</v>
      </c>
      <c r="D253" s="12"/>
      <c r="F253" s="12">
        <f>B253*D253</f>
        <v>0</v>
      </c>
      <c r="I253" s="1"/>
    </row>
    <row r="254" spans="1:9">
      <c r="A254" s="52"/>
      <c r="I254" s="1"/>
    </row>
    <row r="255" spans="1:9" ht="76.5">
      <c r="A255" s="62" t="s">
        <v>131</v>
      </c>
      <c r="I255" s="1"/>
    </row>
    <row r="256" spans="1:9" ht="15.95" customHeight="1">
      <c r="A256" s="3" t="s">
        <v>86</v>
      </c>
      <c r="I256" s="1"/>
    </row>
    <row r="257" spans="1:9" ht="15.95" customHeight="1">
      <c r="A257" s="52" t="s">
        <v>22</v>
      </c>
      <c r="B257" s="4">
        <f>B37</f>
        <v>110.97</v>
      </c>
      <c r="D257" s="12"/>
      <c r="F257" s="12">
        <f>B257*D257</f>
        <v>0</v>
      </c>
      <c r="I257" s="1"/>
    </row>
    <row r="258" spans="1:9" ht="15.95" customHeight="1">
      <c r="I258" s="1"/>
    </row>
    <row r="259" spans="1:9" ht="15.95" customHeight="1">
      <c r="A259" s="13" t="s">
        <v>80</v>
      </c>
      <c r="B259" s="14"/>
      <c r="C259" s="15"/>
      <c r="D259" s="16" t="s">
        <v>8</v>
      </c>
      <c r="E259" s="17"/>
      <c r="F259" s="18">
        <f>SUM(F170:F257)</f>
        <v>0</v>
      </c>
    </row>
    <row r="260" spans="1:9" ht="15.95" customHeight="1">
      <c r="A260" s="8"/>
      <c r="D260" s="19"/>
      <c r="E260" s="19"/>
      <c r="F260" s="9"/>
    </row>
    <row r="261" spans="1:9" ht="15.95" customHeight="1">
      <c r="A261" s="20" t="s">
        <v>132</v>
      </c>
    </row>
    <row r="262" spans="1:9" ht="15.95" customHeight="1">
      <c r="I262" s="1"/>
    </row>
    <row r="263" spans="1:9">
      <c r="A263" s="61" t="s">
        <v>5</v>
      </c>
      <c r="I263" s="1"/>
    </row>
    <row r="264" spans="1:9">
      <c r="A264" s="61" t="s">
        <v>148</v>
      </c>
      <c r="I264" s="1"/>
    </row>
    <row r="265" spans="1:9">
      <c r="A265" s="61" t="s">
        <v>49</v>
      </c>
      <c r="I265" s="1"/>
    </row>
    <row r="266" spans="1:9">
      <c r="A266" s="61" t="s">
        <v>50</v>
      </c>
      <c r="I266" s="1"/>
    </row>
    <row r="267" spans="1:9">
      <c r="A267" s="61" t="s">
        <v>51</v>
      </c>
      <c r="I267" s="1"/>
    </row>
    <row r="268" spans="1:9">
      <c r="A268" s="61" t="s">
        <v>52</v>
      </c>
      <c r="I268" s="1"/>
    </row>
    <row r="269" spans="1:9" ht="15.95" customHeight="1">
      <c r="A269" s="52" t="s">
        <v>7</v>
      </c>
      <c r="B269" s="4">
        <f>1.1*1.1*4</f>
        <v>4.8400000000000007</v>
      </c>
      <c r="D269" s="12"/>
      <c r="F269" s="12">
        <f>B269*D269</f>
        <v>0</v>
      </c>
      <c r="I269" s="1"/>
    </row>
    <row r="270" spans="1:9">
      <c r="A270" s="52"/>
      <c r="I270" s="1"/>
    </row>
    <row r="271" spans="1:9" ht="51">
      <c r="A271" s="61" t="s">
        <v>142</v>
      </c>
      <c r="I271" s="1"/>
    </row>
    <row r="272" spans="1:9" ht="119.25" customHeight="1">
      <c r="A272" s="61" t="s">
        <v>143</v>
      </c>
      <c r="I272" s="1"/>
    </row>
    <row r="273" spans="1:9" ht="15.95" customHeight="1">
      <c r="A273" s="77" t="s">
        <v>23</v>
      </c>
      <c r="B273" s="9">
        <v>3</v>
      </c>
      <c r="D273" s="12"/>
      <c r="F273" s="12">
        <f>B273*D273</f>
        <v>0</v>
      </c>
      <c r="I273" s="1"/>
    </row>
    <row r="274" spans="1:9" ht="15.95" hidden="1" customHeight="1">
      <c r="A274" s="55"/>
      <c r="B274" s="9"/>
      <c r="I274" s="1"/>
    </row>
    <row r="275" spans="1:9" ht="102" hidden="1">
      <c r="A275" s="61" t="s">
        <v>0</v>
      </c>
      <c r="I275" s="1"/>
    </row>
    <row r="276" spans="1:9" ht="15.95" hidden="1" customHeight="1">
      <c r="A276" s="63" t="s">
        <v>23</v>
      </c>
      <c r="B276" s="9">
        <v>0</v>
      </c>
      <c r="D276" s="12">
        <v>0</v>
      </c>
      <c r="F276" s="12">
        <f>B276*D276</f>
        <v>0</v>
      </c>
      <c r="I276" s="1"/>
    </row>
    <row r="277" spans="1:9" hidden="1">
      <c r="A277" s="63"/>
      <c r="B277" s="9"/>
      <c r="I277" s="1"/>
    </row>
    <row r="278" spans="1:9" ht="102" hidden="1">
      <c r="A278" s="55" t="s">
        <v>149</v>
      </c>
      <c r="I278" s="1"/>
    </row>
    <row r="279" spans="1:9" ht="102" hidden="1">
      <c r="A279" s="55" t="s">
        <v>257</v>
      </c>
      <c r="I279" s="1"/>
    </row>
    <row r="280" spans="1:9" ht="14.25" hidden="1">
      <c r="A280" s="52" t="s">
        <v>175</v>
      </c>
      <c r="B280" s="4">
        <v>0</v>
      </c>
      <c r="D280" s="12"/>
      <c r="F280" s="12">
        <f>B280*D280</f>
        <v>0</v>
      </c>
      <c r="I280" s="1"/>
    </row>
    <row r="281" spans="1:9">
      <c r="I281" s="1"/>
    </row>
    <row r="282" spans="1:9" ht="15.75">
      <c r="A282" s="13" t="s">
        <v>132</v>
      </c>
      <c r="B282" s="17"/>
      <c r="C282" s="21"/>
      <c r="D282" s="16" t="s">
        <v>8</v>
      </c>
      <c r="E282" s="17"/>
      <c r="F282" s="18">
        <f>SUM(F261:F280)</f>
        <v>0</v>
      </c>
    </row>
    <row r="283" spans="1:9">
      <c r="F283" s="9"/>
    </row>
    <row r="284" spans="1:9" ht="15.75">
      <c r="A284" s="8" t="s">
        <v>16</v>
      </c>
    </row>
    <row r="285" spans="1:9">
      <c r="I285" s="1"/>
    </row>
    <row r="286" spans="1:9" ht="38.25">
      <c r="A286" s="61" t="s">
        <v>194</v>
      </c>
      <c r="I286" s="1"/>
    </row>
    <row r="287" spans="1:9">
      <c r="A287" s="52" t="s">
        <v>23</v>
      </c>
      <c r="B287" s="56">
        <v>2</v>
      </c>
      <c r="C287" s="52"/>
      <c r="D287" s="12"/>
      <c r="F287" s="12">
        <f>B287*D287</f>
        <v>0</v>
      </c>
      <c r="I287" s="1"/>
    </row>
    <row r="288" spans="1:9">
      <c r="I288" s="1"/>
    </row>
    <row r="289" spans="1:9" ht="15.75">
      <c r="A289" s="13" t="s">
        <v>16</v>
      </c>
      <c r="B289" s="17"/>
      <c r="C289" s="21"/>
      <c r="D289" s="16" t="s">
        <v>8</v>
      </c>
      <c r="E289" s="17"/>
      <c r="F289" s="18">
        <f>SUM(F284:F288)</f>
        <v>0</v>
      </c>
    </row>
    <row r="290" spans="1:9">
      <c r="F290" s="22"/>
    </row>
    <row r="291" spans="1:9" ht="16.5">
      <c r="A291" s="23" t="s">
        <v>63</v>
      </c>
    </row>
    <row r="292" spans="1:9" ht="16.5">
      <c r="A292" s="23"/>
    </row>
    <row r="293" spans="1:9" ht="127.5" hidden="1">
      <c r="A293" s="55" t="s">
        <v>166</v>
      </c>
      <c r="I293" s="54"/>
    </row>
    <row r="294" spans="1:9" hidden="1">
      <c r="A294" s="3" t="s">
        <v>163</v>
      </c>
      <c r="B294" s="4">
        <f>B74</f>
        <v>0</v>
      </c>
      <c r="D294" s="12">
        <v>80</v>
      </c>
      <c r="F294" s="12">
        <f>B294*D294</f>
        <v>0</v>
      </c>
      <c r="I294" s="54"/>
    </row>
    <row r="295" spans="1:9" hidden="1">
      <c r="A295" s="3" t="s">
        <v>165</v>
      </c>
      <c r="B295" s="4">
        <v>0</v>
      </c>
      <c r="D295" s="12">
        <v>100</v>
      </c>
      <c r="F295" s="12">
        <f>B295*D295</f>
        <v>0</v>
      </c>
      <c r="I295" s="54"/>
    </row>
    <row r="296" spans="1:9" hidden="1">
      <c r="A296" s="3" t="s">
        <v>164</v>
      </c>
      <c r="B296" s="4">
        <v>0</v>
      </c>
      <c r="D296" s="12">
        <v>70</v>
      </c>
      <c r="F296" s="12">
        <f>B296*D296</f>
        <v>0</v>
      </c>
      <c r="I296" s="54"/>
    </row>
    <row r="297" spans="1:9" hidden="1">
      <c r="I297" s="54"/>
    </row>
    <row r="298" spans="1:9">
      <c r="A298" s="3" t="s">
        <v>195</v>
      </c>
      <c r="I298" s="54"/>
    </row>
    <row r="299" spans="1:9">
      <c r="A299" s="3" t="s">
        <v>167</v>
      </c>
      <c r="I299" s="54"/>
    </row>
    <row r="300" spans="1:9">
      <c r="A300" s="3" t="s">
        <v>168</v>
      </c>
      <c r="I300" s="54"/>
    </row>
    <row r="301" spans="1:9">
      <c r="A301" s="3" t="s">
        <v>169</v>
      </c>
      <c r="I301" s="54"/>
    </row>
    <row r="302" spans="1:9">
      <c r="A302" s="3" t="s">
        <v>170</v>
      </c>
      <c r="I302" s="54"/>
    </row>
    <row r="303" spans="1:9">
      <c r="A303" s="3" t="s">
        <v>171</v>
      </c>
      <c r="I303" s="54"/>
    </row>
    <row r="304" spans="1:9">
      <c r="A304" s="52" t="s">
        <v>22</v>
      </c>
      <c r="B304" s="56">
        <v>115</v>
      </c>
      <c r="C304" s="52"/>
      <c r="D304" s="12"/>
      <c r="F304" s="12">
        <f>B304*D304</f>
        <v>0</v>
      </c>
      <c r="I304" s="54"/>
    </row>
    <row r="305" spans="1:9">
      <c r="A305" s="52"/>
      <c r="B305" s="56"/>
      <c r="C305" s="52"/>
      <c r="I305" s="54"/>
    </row>
    <row r="306" spans="1:9">
      <c r="A306" s="3" t="s">
        <v>196</v>
      </c>
      <c r="I306" s="54"/>
    </row>
    <row r="307" spans="1:9">
      <c r="A307" s="3" t="s">
        <v>172</v>
      </c>
      <c r="I307" s="54"/>
    </row>
    <row r="308" spans="1:9">
      <c r="A308" s="3" t="s">
        <v>173</v>
      </c>
      <c r="B308" s="2"/>
      <c r="I308" s="54"/>
    </row>
    <row r="309" spans="1:9">
      <c r="A309" s="52" t="s">
        <v>22</v>
      </c>
      <c r="B309" s="4">
        <v>10</v>
      </c>
      <c r="C309" s="52"/>
      <c r="D309" s="12"/>
      <c r="F309" s="12">
        <f>B309*D309</f>
        <v>0</v>
      </c>
      <c r="I309" s="54"/>
    </row>
    <row r="310" spans="1:9">
      <c r="I310" s="54"/>
    </row>
    <row r="311" spans="1:9">
      <c r="A311" s="3" t="s">
        <v>197</v>
      </c>
      <c r="I311" s="54"/>
    </row>
    <row r="312" spans="1:9">
      <c r="A312" s="3" t="s">
        <v>172</v>
      </c>
      <c r="I312" s="54"/>
    </row>
    <row r="313" spans="1:9">
      <c r="A313" s="3" t="s">
        <v>174</v>
      </c>
      <c r="I313" s="54"/>
    </row>
    <row r="314" spans="1:9">
      <c r="A314" s="52" t="s">
        <v>22</v>
      </c>
      <c r="B314" s="56">
        <v>10</v>
      </c>
      <c r="C314" s="52"/>
      <c r="D314" s="12"/>
      <c r="F314" s="12">
        <f>B314*D314</f>
        <v>0</v>
      </c>
      <c r="I314" s="54"/>
    </row>
    <row r="315" spans="1:9">
      <c r="I315" s="54"/>
    </row>
    <row r="316" spans="1:9">
      <c r="A316" s="3" t="s">
        <v>198</v>
      </c>
      <c r="I316" s="54"/>
    </row>
    <row r="317" spans="1:9" ht="38.25">
      <c r="A317" s="55" t="s">
        <v>199</v>
      </c>
      <c r="I317" s="54"/>
    </row>
    <row r="318" spans="1:9">
      <c r="A318" s="52" t="s">
        <v>23</v>
      </c>
      <c r="B318" s="56">
        <v>2</v>
      </c>
      <c r="C318" s="52"/>
      <c r="D318" s="12"/>
      <c r="F318" s="12">
        <f>B318*D318</f>
        <v>0</v>
      </c>
      <c r="I318" s="54"/>
    </row>
    <row r="319" spans="1:9">
      <c r="I319" s="1"/>
    </row>
    <row r="320" spans="1:9" ht="38.25">
      <c r="A320" s="55" t="s">
        <v>200</v>
      </c>
      <c r="I320" s="1"/>
    </row>
    <row r="321" spans="1:9">
      <c r="A321" s="3" t="s">
        <v>6</v>
      </c>
      <c r="I321" s="1"/>
    </row>
    <row r="322" spans="1:9">
      <c r="A322" s="3" t="s">
        <v>87</v>
      </c>
      <c r="B322" s="4">
        <f>B37</f>
        <v>110.97</v>
      </c>
      <c r="D322" s="12"/>
      <c r="F322" s="12">
        <f>B322*D322</f>
        <v>0</v>
      </c>
      <c r="I322" s="1"/>
    </row>
    <row r="323" spans="1:9">
      <c r="A323" s="57" t="s">
        <v>73</v>
      </c>
      <c r="B323" s="4">
        <f>B37</f>
        <v>110.97</v>
      </c>
      <c r="D323" s="12"/>
      <c r="F323" s="12">
        <f>B323*D323</f>
        <v>0</v>
      </c>
      <c r="I323" s="1"/>
    </row>
    <row r="324" spans="1:9">
      <c r="A324" s="57"/>
      <c r="I324" s="1"/>
    </row>
    <row r="325" spans="1:9" ht="63.75">
      <c r="A325" s="57" t="s">
        <v>201</v>
      </c>
      <c r="C325" s="58"/>
      <c r="D325" s="59"/>
      <c r="E325" s="59"/>
      <c r="F325" s="59"/>
      <c r="I325" s="1"/>
    </row>
    <row r="326" spans="1:9">
      <c r="A326" s="52" t="s">
        <v>22</v>
      </c>
      <c r="B326" s="56">
        <f>B37</f>
        <v>110.97</v>
      </c>
      <c r="C326" s="58"/>
      <c r="D326" s="12"/>
      <c r="E326" s="59"/>
      <c r="F326" s="12">
        <f>B326*D326</f>
        <v>0</v>
      </c>
      <c r="I326" s="1"/>
    </row>
    <row r="327" spans="1:9" hidden="1">
      <c r="A327" s="60"/>
      <c r="B327" s="59"/>
      <c r="C327" s="58"/>
      <c r="D327" s="59"/>
      <c r="E327" s="59"/>
      <c r="F327" s="59"/>
      <c r="I327" s="1"/>
    </row>
    <row r="328" spans="1:9" ht="76.5" hidden="1">
      <c r="A328" s="61" t="s">
        <v>202</v>
      </c>
      <c r="I328" s="1"/>
    </row>
    <row r="329" spans="1:9" hidden="1">
      <c r="A329" s="52" t="s">
        <v>22</v>
      </c>
      <c r="B329" s="56">
        <v>0</v>
      </c>
      <c r="D329" s="12"/>
      <c r="F329" s="12">
        <f>B329*D329</f>
        <v>0</v>
      </c>
      <c r="I329" s="1"/>
    </row>
    <row r="330" spans="1:9">
      <c r="A330" s="52"/>
      <c r="B330" s="56"/>
      <c r="I330" s="1"/>
    </row>
    <row r="331" spans="1:9" ht="63.75" hidden="1">
      <c r="A331" s="61" t="s">
        <v>1</v>
      </c>
      <c r="I331" s="1"/>
    </row>
    <row r="332" spans="1:9" hidden="1">
      <c r="A332" s="52" t="s">
        <v>22</v>
      </c>
      <c r="B332" s="56">
        <v>0</v>
      </c>
      <c r="D332" s="12"/>
      <c r="F332" s="12">
        <f>B332*D332</f>
        <v>0</v>
      </c>
      <c r="I332" s="1"/>
    </row>
    <row r="333" spans="1:9" hidden="1">
      <c r="A333" s="52"/>
      <c r="B333" s="56"/>
      <c r="I333" s="1"/>
    </row>
    <row r="334" spans="1:9" ht="38.25">
      <c r="A334" s="55" t="s">
        <v>280</v>
      </c>
      <c r="I334" s="1"/>
    </row>
    <row r="335" spans="1:9">
      <c r="A335" s="38" t="s">
        <v>22</v>
      </c>
      <c r="B335" s="4">
        <f>B322</f>
        <v>110.97</v>
      </c>
      <c r="D335" s="12"/>
      <c r="F335" s="12">
        <f>B335*D335</f>
        <v>0</v>
      </c>
      <c r="I335" s="1"/>
    </row>
    <row r="336" spans="1:9">
      <c r="A336" s="52"/>
      <c r="B336" s="56"/>
      <c r="I336" s="1"/>
    </row>
    <row r="337" spans="1:6" ht="16.5">
      <c r="A337" s="24" t="s">
        <v>63</v>
      </c>
      <c r="B337" s="17"/>
      <c r="C337" s="21"/>
      <c r="D337" s="16" t="s">
        <v>8</v>
      </c>
      <c r="E337" s="17"/>
      <c r="F337" s="18">
        <f>SUM(F291:F335)</f>
        <v>0</v>
      </c>
    </row>
    <row r="338" spans="1:6" ht="16.5">
      <c r="A338" s="23"/>
      <c r="B338" s="11"/>
      <c r="C338" s="10"/>
      <c r="D338" s="19"/>
      <c r="E338" s="19"/>
    </row>
    <row r="339" spans="1:6" ht="16.5">
      <c r="A339" s="23"/>
      <c r="B339" s="11"/>
      <c r="C339" s="10"/>
      <c r="D339" s="19"/>
      <c r="E339" s="19"/>
    </row>
    <row r="340" spans="1:6" ht="16.5">
      <c r="A340" s="23"/>
      <c r="B340" s="11"/>
      <c r="C340" s="10"/>
      <c r="D340" s="19"/>
      <c r="E340" s="19"/>
    </row>
    <row r="341" spans="1:6" ht="16.5">
      <c r="A341" s="23"/>
      <c r="B341" s="11"/>
      <c r="C341" s="10"/>
      <c r="D341" s="19"/>
      <c r="E341" s="19"/>
    </row>
    <row r="342" spans="1:6" ht="16.5">
      <c r="A342" s="23"/>
      <c r="B342" s="11"/>
      <c r="C342" s="10"/>
      <c r="D342" s="19"/>
      <c r="E342" s="19"/>
    </row>
    <row r="343" spans="1:6" ht="18">
      <c r="A343" s="25" t="s">
        <v>53</v>
      </c>
      <c r="B343" s="11"/>
      <c r="C343" s="10"/>
      <c r="D343" s="19"/>
      <c r="E343" s="19"/>
    </row>
    <row r="344" spans="1:6" ht="16.5">
      <c r="A344" s="23"/>
      <c r="B344" s="11"/>
      <c r="C344" s="10"/>
      <c r="D344" s="19"/>
      <c r="E344" s="19"/>
    </row>
    <row r="345" spans="1:6" ht="16.5">
      <c r="A345" s="23"/>
      <c r="B345" s="11"/>
      <c r="C345" s="10"/>
      <c r="D345" s="19"/>
      <c r="E345" s="19"/>
    </row>
    <row r="346" spans="1:6" ht="16.5">
      <c r="A346" s="23"/>
      <c r="B346" s="11"/>
      <c r="C346" s="10"/>
      <c r="D346" s="19"/>
      <c r="E346" s="19"/>
    </row>
    <row r="347" spans="1:6" ht="16.5">
      <c r="A347" s="23"/>
      <c r="B347" s="11"/>
      <c r="C347" s="10"/>
      <c r="D347" s="19"/>
      <c r="E347" s="19"/>
    </row>
    <row r="348" spans="1:6" ht="16.5">
      <c r="A348" s="23"/>
      <c r="B348" s="11"/>
      <c r="C348" s="10"/>
      <c r="D348" s="19"/>
      <c r="E348" s="19"/>
    </row>
    <row r="351" spans="1:6" ht="18">
      <c r="A351" s="26"/>
    </row>
    <row r="352" spans="1:6" ht="18">
      <c r="A352" s="39" t="s">
        <v>17</v>
      </c>
      <c r="B352" s="12"/>
      <c r="C352" s="40"/>
      <c r="D352" s="40"/>
      <c r="E352" s="41"/>
      <c r="F352" s="27">
        <f>F83</f>
        <v>0</v>
      </c>
    </row>
    <row r="353" spans="1:6" ht="18">
      <c r="A353" s="26"/>
      <c r="D353" s="3"/>
      <c r="F353" s="28"/>
    </row>
    <row r="354" spans="1:6" ht="18">
      <c r="A354" s="39" t="s">
        <v>18</v>
      </c>
      <c r="B354" s="12"/>
      <c r="C354" s="40"/>
      <c r="D354" s="40"/>
      <c r="E354" s="41"/>
      <c r="F354" s="27">
        <f>F168</f>
        <v>0</v>
      </c>
    </row>
    <row r="355" spans="1:6" ht="18">
      <c r="A355" s="26"/>
      <c r="D355" s="3"/>
      <c r="F355" s="28"/>
    </row>
    <row r="356" spans="1:6" ht="18">
      <c r="A356" s="39" t="s">
        <v>83</v>
      </c>
      <c r="B356" s="12"/>
      <c r="C356" s="40"/>
      <c r="D356" s="40"/>
      <c r="E356" s="41"/>
      <c r="F356" s="27">
        <f>F259</f>
        <v>0</v>
      </c>
    </row>
    <row r="357" spans="1:6" ht="18">
      <c r="A357" s="26"/>
      <c r="D357" s="3"/>
      <c r="F357" s="28"/>
    </row>
    <row r="358" spans="1:6" ht="18">
      <c r="A358" s="39" t="s">
        <v>133</v>
      </c>
      <c r="B358" s="12"/>
      <c r="C358" s="40"/>
      <c r="D358" s="40"/>
      <c r="E358" s="41"/>
      <c r="F358" s="27">
        <f>F282</f>
        <v>0</v>
      </c>
    </row>
    <row r="359" spans="1:6" ht="18">
      <c r="A359" s="26"/>
      <c r="D359" s="3"/>
      <c r="F359" s="28"/>
    </row>
    <row r="360" spans="1:6" ht="18">
      <c r="A360" s="39" t="s">
        <v>19</v>
      </c>
      <c r="B360" s="12"/>
      <c r="C360" s="40"/>
      <c r="D360" s="40"/>
      <c r="E360" s="41"/>
      <c r="F360" s="27">
        <f>F289</f>
        <v>0</v>
      </c>
    </row>
    <row r="361" spans="1:6" ht="18">
      <c r="A361" s="26"/>
      <c r="D361" s="3"/>
      <c r="F361" s="28"/>
    </row>
    <row r="362" spans="1:6" ht="18.75" thickBot="1">
      <c r="A362" s="42" t="s">
        <v>20</v>
      </c>
      <c r="B362" s="43"/>
      <c r="C362" s="44"/>
      <c r="D362" s="44"/>
      <c r="E362" s="45"/>
      <c r="F362" s="46">
        <f>F337</f>
        <v>0</v>
      </c>
    </row>
    <row r="363" spans="1:6" ht="18">
      <c r="A363" s="26"/>
      <c r="F363" s="28"/>
    </row>
    <row r="364" spans="1:6" ht="18">
      <c r="A364" s="29" t="s">
        <v>72</v>
      </c>
      <c r="B364" s="14"/>
      <c r="C364" s="15"/>
      <c r="D364" s="15"/>
      <c r="E364" s="15"/>
      <c r="F364" s="27">
        <f>SUM(F352:F362)</f>
        <v>0</v>
      </c>
    </row>
    <row r="365" spans="1:6" ht="18">
      <c r="A365" s="25" t="s">
        <v>105</v>
      </c>
      <c r="F365" s="28">
        <f>0.25*F364</f>
        <v>0</v>
      </c>
    </row>
    <row r="366" spans="1:6" ht="18.75" thickBot="1">
      <c r="A366" s="47" t="s">
        <v>21</v>
      </c>
      <c r="B366" s="48"/>
      <c r="C366" s="49"/>
      <c r="D366" s="49"/>
      <c r="E366" s="49"/>
      <c r="F366" s="46">
        <f>SUM(F364:F365)</f>
        <v>0</v>
      </c>
    </row>
    <row r="374" spans="1:1">
      <c r="A374" s="34" t="s">
        <v>264</v>
      </c>
    </row>
    <row r="375" spans="1:1">
      <c r="A375" s="34"/>
    </row>
    <row r="376" spans="1:1">
      <c r="A376" s="34" t="s">
        <v>88</v>
      </c>
    </row>
    <row r="378" spans="1:1">
      <c r="A378" s="34" t="s">
        <v>89</v>
      </c>
    </row>
    <row r="379" spans="1:1">
      <c r="A379" s="34" t="s">
        <v>265</v>
      </c>
    </row>
  </sheetData>
  <mergeCells count="5">
    <mergeCell ref="A10:F10"/>
    <mergeCell ref="A14:F14"/>
    <mergeCell ref="A11:F11"/>
    <mergeCell ref="A12:F12"/>
    <mergeCell ref="A13:F13"/>
  </mergeCells>
  <phoneticPr fontId="2" type="noConversion"/>
  <printOptions horizontalCentered="1"/>
  <pageMargins left="0.98425196850393704" right="0.27559055118110237" top="0.78740157480314965" bottom="0.86614173228346458" header="0.31496062992125984" footer="0.51181102362204722"/>
  <pageSetup paperSize="9" scale="94" firstPageNumber="12" orientation="portrait" horizontalDpi="300" verticalDpi="300" r:id="rId1"/>
  <headerFooter alignWithMargins="0">
    <oddHeader>&amp;C&amp;9TROŠKOVNIK RADOVA  PRIKLJUČNOG KOLEKTORA
FEKALNE ODVODNJE DN 250 mm</oddHeader>
    <oddFooter>&amp;C&amp;9INVESTITOR; SVEUČILIŠTE U DUBROVNIKU
Ul. branitelja Dubrovnika 29, 20000, Dubrovnik&amp;R&amp;9&amp;P</oddFooter>
  </headerFooter>
  <rowBreaks count="8" manualBreakCount="8">
    <brk id="17" max="5" man="1"/>
    <brk id="115" max="5" man="1"/>
    <brk id="168" max="5" man="1"/>
    <brk id="189" max="5" man="1"/>
    <brk id="232" max="5" man="1"/>
    <brk id="259" max="5" man="1"/>
    <brk id="282" max="5" man="1"/>
    <brk id="3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Opci_Dio</vt:lpstr>
      <vt:lpstr>Natjecaj</vt:lpstr>
      <vt:lpstr>Natjecaj!Print_Area</vt:lpstr>
      <vt:lpstr>Opci_Dio!Print_Area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CUSTOMER</dc:creator>
  <cp:lastModifiedBy>Marija</cp:lastModifiedBy>
  <cp:lastPrinted>2020-03-09T20:20:38Z</cp:lastPrinted>
  <dcterms:created xsi:type="dcterms:W3CDTF">2006-08-27T19:03:35Z</dcterms:created>
  <dcterms:modified xsi:type="dcterms:W3CDTF">2020-03-10T12:59:16Z</dcterms:modified>
</cp:coreProperties>
</file>