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FD7" lockStructure="1"/>
  <bookViews>
    <workbookView xWindow="0" yWindow="120" windowWidth="28800" windowHeight="12105" tabRatio="892" activeTab="1"/>
  </bookViews>
  <sheets>
    <sheet name="opci uvjeti" sheetId="6" r:id="rId1"/>
    <sheet name="gradjevinski" sheetId="2" r:id="rId2"/>
  </sheets>
  <definedNames>
    <definedName name="_xlnm._FilterDatabase" localSheetId="1" hidden="1">gradjevinski!$A$1:$G$1</definedName>
    <definedName name="_xlnm.Print_Area" localSheetId="1">gradjevinski!$A$1:$G$153</definedName>
    <definedName name="_xlnm.Print_Area" localSheetId="0">'opci uvjeti'!#REF!</definedName>
    <definedName name="_xlnm.Print_Titles" localSheetId="1">gradjevinski!$1:$2</definedName>
    <definedName name="_xlnm.Print_Titles" localSheetId="0">'opci uvjeti'!#REF!</definedName>
  </definedNames>
  <calcPr calcId="145621"/>
</workbook>
</file>

<file path=xl/calcChain.xml><?xml version="1.0" encoding="utf-8"?>
<calcChain xmlns="http://schemas.openxmlformats.org/spreadsheetml/2006/main">
  <c r="G11" i="2" l="1"/>
  <c r="G153" i="2"/>
  <c r="G144" i="2"/>
  <c r="G140" i="2" s="1"/>
  <c r="G137" i="2"/>
  <c r="G133" i="2"/>
  <c r="G124" i="2"/>
  <c r="G125" i="2"/>
  <c r="G126" i="2"/>
  <c r="G123" i="2"/>
  <c r="G111" i="2"/>
  <c r="G100" i="2"/>
  <c r="G101" i="2"/>
  <c r="G102" i="2"/>
  <c r="G99" i="2"/>
  <c r="G91" i="2"/>
  <c r="G86" i="2"/>
  <c r="G87" i="2"/>
  <c r="G85" i="2"/>
  <c r="G72" i="2"/>
  <c r="G73" i="2"/>
  <c r="G71" i="2"/>
  <c r="G65" i="2"/>
  <c r="G66" i="2"/>
  <c r="G64" i="2"/>
  <c r="G58" i="2"/>
  <c r="G59" i="2"/>
  <c r="G57" i="2"/>
  <c r="G54" i="2"/>
  <c r="G55" i="2"/>
  <c r="G53" i="2"/>
  <c r="G45" i="2"/>
  <c r="G46" i="2"/>
  <c r="G44" i="2"/>
  <c r="G35" i="2"/>
  <c r="G29" i="2"/>
  <c r="G30" i="2"/>
  <c r="G28" i="2"/>
  <c r="G190" i="2" l="1"/>
  <c r="G105" i="2"/>
  <c r="G188" i="2"/>
  <c r="G196" i="2"/>
  <c r="G147" i="2"/>
  <c r="G186" i="2"/>
  <c r="G80" i="2"/>
  <c r="G194" i="2"/>
  <c r="G178" i="2"/>
  <c r="G3" i="2"/>
  <c r="G192" i="2"/>
  <c r="B96" i="2"/>
  <c r="A8" i="2" l="1"/>
  <c r="A142" i="2"/>
  <c r="B142" i="2"/>
  <c r="B116" i="2"/>
  <c r="B149" i="2"/>
  <c r="G78" i="2"/>
  <c r="G184" i="2" s="1"/>
  <c r="A149" i="2"/>
  <c r="A116" i="2"/>
  <c r="B107" i="2"/>
  <c r="A107" i="2"/>
  <c r="A89" i="2"/>
  <c r="A82" i="2"/>
  <c r="A68" i="2"/>
  <c r="A61" i="2"/>
  <c r="A48" i="2"/>
  <c r="A49" i="2"/>
  <c r="A58" i="2" s="1"/>
  <c r="A51" i="2"/>
  <c r="A59" i="2" s="1"/>
  <c r="A52" i="2"/>
  <c r="A53" i="2"/>
  <c r="A54" i="2"/>
  <c r="A56" i="2"/>
  <c r="A41" i="2"/>
  <c r="B32" i="2"/>
  <c r="A25" i="2"/>
  <c r="B128" i="2" l="1"/>
  <c r="B135" i="2" s="1"/>
  <c r="G36" i="2"/>
  <c r="G182" i="2" s="1"/>
  <c r="G22" i="2"/>
  <c r="G18" i="2"/>
  <c r="G14" i="2" s="1"/>
  <c r="B20" i="2"/>
  <c r="G180" i="2" l="1"/>
  <c r="G198" i="2" s="1"/>
  <c r="G200" i="2" s="1"/>
  <c r="G122" i="2"/>
  <c r="G114" i="2" s="1"/>
  <c r="G202" i="2" l="1"/>
  <c r="G94" i="2"/>
  <c r="G39" i="2"/>
  <c r="G23" i="2"/>
  <c r="B48" i="2"/>
  <c r="B61" i="2" s="1"/>
  <c r="B68" i="2" s="1"/>
  <c r="B75" i="2" l="1"/>
</calcChain>
</file>

<file path=xl/sharedStrings.xml><?xml version="1.0" encoding="utf-8"?>
<sst xmlns="http://schemas.openxmlformats.org/spreadsheetml/2006/main" count="301" uniqueCount="184">
  <si>
    <t>red.</t>
  </si>
  <si>
    <t>br.</t>
  </si>
  <si>
    <t>1.</t>
  </si>
  <si>
    <t>Izvedba pripremnih radova</t>
  </si>
  <si>
    <t>Obračun paušalno.</t>
  </si>
  <si>
    <t>paušal</t>
  </si>
  <si>
    <t>m2</t>
  </si>
  <si>
    <t>m3</t>
  </si>
  <si>
    <t>Obračun po m3.</t>
  </si>
  <si>
    <t>a/</t>
  </si>
  <si>
    <t>b/</t>
  </si>
  <si>
    <t>c/</t>
  </si>
  <si>
    <t>Obračun po m2.</t>
  </si>
  <si>
    <t>kg</t>
  </si>
  <si>
    <t>d/</t>
  </si>
  <si>
    <t>Radove je obvezan izvršiti izvođač radova prije nego pristupi izvođenju objekta te kontrolirati stanje za cijelo vrijeme izvođenja gradnje.</t>
  </si>
  <si>
    <t>Hidroizolacija</t>
  </si>
  <si>
    <t>bazen br. 2</t>
  </si>
  <si>
    <t>bazen br. 3</t>
  </si>
  <si>
    <t>bazen br. 4</t>
  </si>
  <si>
    <t>Podložni beton</t>
  </si>
  <si>
    <t>Obračun po m2 oplate i m3 betona.</t>
  </si>
  <si>
    <t>Oplata</t>
  </si>
  <si>
    <t>Armaturne mreže</t>
  </si>
  <si>
    <t>Obračun po kilogramu.</t>
  </si>
  <si>
    <t>Rebrasta armatura</t>
  </si>
  <si>
    <t>Nasipavanje bazena</t>
  </si>
  <si>
    <t>kom</t>
  </si>
  <si>
    <t>kpl</t>
  </si>
  <si>
    <t>REKAPITULACIJA</t>
  </si>
  <si>
    <t>PDV 25%</t>
  </si>
  <si>
    <t>Temeljna ploča</t>
  </si>
  <si>
    <t>Kameno popločanje</t>
  </si>
  <si>
    <t xml:space="preserve">Nabava i postavljanje kamenog popločanja na mjestima promjene tlocrtnih gabarita bazena. </t>
  </si>
  <si>
    <t>Stavka uključuje dobavu, čišćenje, sječenje i polaganje zavarenih armaturnih mreža.</t>
  </si>
  <si>
    <t>A/</t>
  </si>
  <si>
    <t>B/</t>
  </si>
  <si>
    <t>OPĆI UVJETI</t>
  </si>
  <si>
    <t>Uvod</t>
  </si>
  <si>
    <t>Prilikom izvođenja radova obvezno se treba pridržavati slijedećih zakona i propisa, normativa i standarda:</t>
  </si>
  <si>
    <t>Zakon o gradnji</t>
  </si>
  <si>
    <t>Zakon o standardima</t>
  </si>
  <si>
    <t>Zakon o zaštiti od požara</t>
  </si>
  <si>
    <t>Zakon o zaštiti na radu</t>
  </si>
  <si>
    <t>Zakon o zaštiti i očuvanju kulturnih dobara</t>
  </si>
  <si>
    <t>Tehnički propis za građevinske konstrukcije</t>
  </si>
  <si>
    <t>Izvođač radova mora predati uz svoju ponudu za izvođenje radova izjavu da je upoznat s posebnostima izvedbe na obnovi nepokretnog kulturnog dobra i da će izvesti projektirane radove uz sve neophodne mjere zaštite od oštećivanja ostalih dijelova u građevini kao i okoliša.</t>
  </si>
  <si>
    <t>Sve privremene pristupne putove, odlagališta materijala, pomoćne skele i druge zaštitne mjere mora izvesti, održavati i ukloniti ih tako, da ne ugrozi živote susjeda i odvijanje ostalih radova u građevini. Izvođač mora održavati čistoću gradilišta i privremenih puteva gradilišta tijekom izvođenja radova, posebno tijekom izvedbe radova rušenja, sve u smislu Zakona o zaštiti na radu i Planu uređenja gradilišta.
Ove pripremne i završne radove mora izvođač radova obuhvatiti u cijeni svojih radova bez posebne naknade. 
Ostale radove mora izvesti sukladno dolje navedenim stavkama.</t>
  </si>
  <si>
    <t>Izvođač radova je dužan za svoje potrebe osigurati električnu energiju i vodu za radove. U slučaju da investitor osigura izvođaču isto, ima pravo na pravičnu naknadu.</t>
  </si>
  <si>
    <t>OPĆI, POSEBNI I TEHNIČKI UVIJETI ZA KALKULACIJE I  IZVOĐENJE SVIH RADOVA OBUHVAĆENIH TROŠKOVNIKOM</t>
  </si>
  <si>
    <t>OPĆI TEHNIČKI UVJETI</t>
  </si>
  <si>
    <t>U slučaju da izvođač predlaže iz svojih razloga ili iz razloga ekonomičnosti druga projektantska rješenja dužan je izraditi dokumentaciju (tekstualnu i grafičku) i dati je na odobrenje projektantu, nadzornom inženjeru i investitoru.</t>
  </si>
  <si>
    <t>Za materijale koji se pojavljuju kao novi na hrvatskom tržištu, a ponuđeni su, treba naznačiti da li imaju u Hrvatskoj verificirane certifikate (Izvođač je dužan iste nabaviti do ugradnje što će kontrolirati nadzorni inženjer).</t>
  </si>
  <si>
    <t>Izvođač je dužan izraditi projekt organizacije gradilišta u skladu sa Zakonom o gradnji i uskladiti ga sa mogućnostima na parceli.</t>
  </si>
  <si>
    <t>Svi troškovi proizišli iz formiranja gradilišta kao i troškovi osiguranja istog su obaveza izvođača.</t>
  </si>
  <si>
    <t>Izvođač je dužan o svom trošku izvesti ili provoditi:</t>
  </si>
  <si>
    <t>a) podmirivanje komunalnih troškova (privremene priključke i potrošnju vode, električne energije i sl.).</t>
  </si>
  <si>
    <t>b) zbrinjavanje otpada sa gradilišta</t>
  </si>
  <si>
    <t>c) mjere zaštite na radu</t>
  </si>
  <si>
    <t>Eventualne utvrđene štete proizišle gradnjom snosi izvođač.</t>
  </si>
  <si>
    <t>Izvođač je dužan pribaviti sve potrebne ateste, a tokom gradnje dužan je izvršiti sva potrebna ispitivanja kvalitete izvršenih radova o svojem trošku što je propisano Zakonom o gradnji.</t>
  </si>
  <si>
    <t>Garantni rokovi i otklanjanje nedostataka</t>
  </si>
  <si>
    <t>Garantni rok teče od dana tehničkog prijema i predaje radova investitoru.</t>
  </si>
  <si>
    <t>Garantni rok za kvalitetu obavljenog posla daje izvođač i traje dvije godine, odnosno prema odredbi ugovora.</t>
  </si>
  <si>
    <t>POSEBNI UVJETI ZA NUĐENE RADOVE I IZVEDBU</t>
  </si>
  <si>
    <t>Općenito:</t>
  </si>
  <si>
    <t>Svi izvedeni radovi moraju biti unutar dopuštenih granica definiranih Zakonom o normizaciji (NN br. 55/96), odnosno Pravilnicima o tehničkim mjerama za izvođenje pojedinih vrsta radova, navedenih uz pojedine grupe radova.</t>
  </si>
  <si>
    <t>Jediničnom cijenom treba obuhvatiti sve elemente navedene kako slijedi:</t>
  </si>
  <si>
    <t>Materijal</t>
  </si>
  <si>
    <t>Pod tim se podrazumijeva samo cijena materijala, tj. dobavna cijena i to kako glavnog materijala tako i pomoćnog, veznog i slično. Uključuje se i davanje potrebnih uzoraka za pojedine vrste materijala.</t>
  </si>
  <si>
    <t>Rad</t>
  </si>
  <si>
    <t>U kalkulaciji rada uključuje se sav rad, kako glavni tako i pomoćni, sav unutarnji transport, zaštita gotovih konstrukcija i dijelova objekta od štetnog utjecaja vrućine, hladnoće i slično, sav rad vezan za ugradnju, postavu, proboje i zaštitu instalacija (svi pomoćni radovi vezani za radove na postavi instalacija).</t>
  </si>
  <si>
    <t xml:space="preserve">Posebna obaveza izvođača je uključivanje u svoje kalkulacije i svih prelaznih, spojnih konstrukcija ili elemenata neophodnih za uspostavu sigurnosnih i stručno korektnih detalja na svim vanjskim i nutarnjim spojevima različitih elemenata konstrukcija, obloga ili završnih radova. U cijenu su uključeni transportni troškovi bez obzira na prijevozno sredstvo, sa svim prijenosima, utovarima i istovarima te skladištenje i čuvanje na gradilištu od uništenja (prebacivanje, zaštita i slično). </t>
  </si>
  <si>
    <t>Skela</t>
  </si>
  <si>
    <t>Kod oplate su uključena podupiranja bez obzira na visinu, uklještenja te montaža i demontaža. U cijenu ulazi močenje oplate prije betoniranja kao i mazanje kalupa. Po završetku betoniranja, sva se oplata nakon određenog vremena mora očistiti i sortirati.</t>
  </si>
  <si>
    <t>Izmjere</t>
  </si>
  <si>
    <t>Ako u stavci nije dat način obračuna radova u svemu se pridržavati prosječnih normi u građevinarstvu.</t>
  </si>
  <si>
    <t>Zimski i ljetni rad i ostale otežavajuće okolnosti</t>
  </si>
  <si>
    <t>Za vrijeme niskih zimskih ili visokih ljetnih temperatura izvođač radova treba zaštititi izvedene radove, jer se ponavljani rad uslijed smrzavanja ili prebrzog sušenja neće priznati, već mora biti uključen u jediničnu cijenu.</t>
  </si>
  <si>
    <t>Naknadni rad neće se priznati zbog štete nastale uslijed atmosferskih nepogoda ili podzemne vode.</t>
  </si>
  <si>
    <t>Posebne uzance vezane za nuđenje</t>
  </si>
  <si>
    <t>Ukoliko investitor u toku građenja odluči da neki rad ne izvodi, izvođač nema pravo na odštetu ako mu je investitor pravovremeno o tome dao obavijest (prije nabavke materijala ili izvedbe).
Jedinične cijene primijenit će se na izvedene količine, bez obzira u kojem postotku iste odstupaju od količina u troškovniku.
Nikakve režijske sate neće biti moguće priznati jer sve otežavajuće okolnosti moraju biti ukalkulirane u ponudi uz radove kojima pripadaju.
Rizik nekvalitetno izvedenih radova snosi isključivo izvođač, i dužan je otkloniti nedostatke (izmjene materijala, ponovljen rad i slično).</t>
  </si>
  <si>
    <t>Tehnički uvjeti za grupe radova, bilo građevinskih ili obrtničkih, dani su posebno uz svaku grupu gdje su naznačeni uvjeti za nuđenje i izradu propisanih radova u troškovniku.</t>
  </si>
  <si>
    <t>Formiranje jediničnih cijena</t>
  </si>
  <si>
    <t>Iz prethodno navedenog slijedi da jedinične cijene obuhvaćaju sve potrebne radove, pribor, vezna sredstva, brtvila, prelazne sokle, sav okov i pribor, te ugradbeni materijal.</t>
  </si>
  <si>
    <t>Jedinična cijena po jedinici mjere obuhvaća:</t>
  </si>
  <si>
    <t>a) dobavu, odnosno izradu na gradilištu ili radionici</t>
  </si>
  <si>
    <t>b) transport vanjski i na gradilištu</t>
  </si>
  <si>
    <t>c) ugradnju i testiranje</t>
  </si>
  <si>
    <t>d) preuzimanje od strane nadzora</t>
  </si>
  <si>
    <t xml:space="preserve">e) pribavljanje važećih atesta i uvjerenja </t>
  </si>
  <si>
    <t>Ni jedan rad se ne može dva puta platiti, ukoliko nije dva puta rađen bez krivice izvođača, što se utvrđuje arbitražno, a na zahtjev jedne strane. Troškove arbitraže plaća strana koja nije bila u pravu.</t>
  </si>
  <si>
    <t>Sve obaveze i izdatke te troškove po odredbama ovih uvjeta dužan je izvođač ukalkulirati u ponuđene jedinične cijene za sve radove na objektu i ne može zahtijevati da se ti radovi posebno naplaćuju.</t>
  </si>
  <si>
    <t>Po završetku svih radova na zgradi izvođač je dužan ukloniti privremene objekte i priključke, zajedno sa svim alatom, inventarom i skelama, očistiti gradilište i dovesti ga u potpuno čisto i ispravno stanje te ga takvim održavati do predaje na korištenje.</t>
  </si>
  <si>
    <t>Specifikacije (tekstualni dio) i grafički prikazi predstavljaju cjelinu i što je makar u jednom od njih naznačeno obveza je za izvođača. Sve eventualne nejasnoće i nedefiniranosti izvođač radova treba utvrditi sa projektantom i otkloniti prije davanja ponude.</t>
  </si>
  <si>
    <t>Obveze i dužnosti prema nadzoru i inspekciji određene su Zakonom o gradnji.</t>
  </si>
  <si>
    <t xml:space="preserve">Skela mora biti na vrijeme postavljena kako ne bi nastao zastoj u radu. Pod pojmom skele podrazumijevaju se i prilazi istoj te ograda. </t>
  </si>
  <si>
    <t xml:space="preserve">Priprema gradilišta, ograđivanje i organizacija deponije, transportnih puteva i ostalih cjelina nužnih za nesmetano obavljanje radova. U cijenu uključiti i prijavu gradilišta kao i izradu i postavljanje ploče za označavanje gradilišta u skladu s Pravilnikom o sadržaju i izgledu ploče kojom se označava gradilište (NN 42/14) i prema Zakonskim odredbama. </t>
  </si>
  <si>
    <t>Pažljiva demontaža postojećeg kamenog popločanja</t>
  </si>
  <si>
    <t>Obračun po m2 demontirane površine.</t>
  </si>
  <si>
    <t xml:space="preserve">Sasijecanje podloge </t>
  </si>
  <si>
    <t>Izvedba tamponskog sloja</t>
  </si>
  <si>
    <t>Obračun po m3 tampona i m2 geotekstila.</t>
  </si>
  <si>
    <t>Sasijecanje podloge nakon demontaže popločanja sa svim slojevima do dubine cca 40cm od gotovog poda. U stavku je uključen odvoz otpadnog materijala na najbliže odlagalište.</t>
  </si>
  <si>
    <t>tampon</t>
  </si>
  <si>
    <t>geotekstil</t>
  </si>
  <si>
    <t>Obračun po m2 površine.</t>
  </si>
  <si>
    <t>U stavku uključeno i fugiranje u skladu s postojećim, kao i  izvedba probnih uzoraka koje će odobriti projektant i nadležni konzervator.</t>
  </si>
  <si>
    <t>Popločanje izvesti od prethodno demontiranih kamenih ploča te  po mogućnosti od starih kamenih ploča vrste i obrade u skladu s postojećim.</t>
  </si>
  <si>
    <t>Nabava i postavljanje jednoslojne bentonitne membrane za hidroizolaciju. Postavlja se uz minimalno preklapanje traka 10cm na svim rubovima na prethodno postavljeni podložni beton, prije betoniranja temeljne ploče.</t>
  </si>
  <si>
    <t>PRIPREMNI RADOVI</t>
  </si>
  <si>
    <t>RADOVI DEMONTAŽE I RUŠENJA</t>
  </si>
  <si>
    <t>ZEMLJANI RADOVI</t>
  </si>
  <si>
    <t>BETONSKI RADOVI</t>
  </si>
  <si>
    <t>IZOLATERSKI RADOVI</t>
  </si>
  <si>
    <t>ČELIČNA KONSTRUKCIJA</t>
  </si>
  <si>
    <t>KAMENOREZAČKI RADOVI</t>
  </si>
  <si>
    <t>STOLARSKI RADOVI</t>
  </si>
  <si>
    <t>SOBOSLIKARSKI RADOVI</t>
  </si>
  <si>
    <t>Obračun po m3 ukupnog materijala.</t>
  </si>
  <si>
    <t>Izvedba betonske podne ploče</t>
  </si>
  <si>
    <t>Ukoliko se u radovima demontaže pokaže da su postojeće kamene ploče postavljene u pijesak, stavka će se izvesti u skladu s postojećim slojevima.</t>
  </si>
  <si>
    <t>bazen br. 4a</t>
  </si>
  <si>
    <t>Izvedba drvene klupe</t>
  </si>
  <si>
    <t xml:space="preserve">Obračun u kompletu. </t>
  </si>
  <si>
    <t xml:space="preserve">Obračun po komadu. </t>
  </si>
  <si>
    <t xml:space="preserve">Dobava i ugradnja skrivenih vrata </t>
  </si>
  <si>
    <t>Obračun po kg.</t>
  </si>
  <si>
    <t xml:space="preserve">Prilikom izvedbe radova potrebno je s korisnikom prostora pregledati sve postojeće instalacije te u dogovoru s njim i projektantom prilagoditi izvedbu istima.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</si>
  <si>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</si>
  <si>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</si>
  <si>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</si>
  <si>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</si>
  <si>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</si>
  <si>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</si>
  <si>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</si>
  <si>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</si>
  <si>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</si>
  <si>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 stavku je uključena izvedba kanala u temeljnoj ploči za dovod i odvod vode u akvarijske bazene. Točna pozicija kanala će se utvrditi prilikom izvedbe nakon što se s korisnikom prostora utvrde točne pozicije postojećih instalacija.</t>
  </si>
  <si>
    <t xml:space="preserve">Pažljiva demontaža postojećeg kamenog popločanja oko bazena koji su predmet zahvata zbog proširenja tlocrtnih gabarita. U stavku uključiti demontažu kamena, čišćenje, sortiranje te deponiranje do ponovne ugradnje. </t>
  </si>
  <si>
    <t xml:space="preserve">Izvedba tamponskog sloja debljine 15 cm agregatom sitnije frakcije kao podloge za izvedbu ab temeljne ploče. U stavku uključiti nabijanje podloge kao i dobavu i postavu geotekstila. </t>
  </si>
  <si>
    <t>Napomena:</t>
  </si>
  <si>
    <t xml:space="preserve">Nasipavanje bazena lomljenim kamenom zbog podizanja razine poda postojećih bazena, a prije izvedbe tamponskog sloja. Nasipavanje izvesti do razine cca 50cm ispod razine gotovog poda. Za nasipavanje koristiti otpadni materijal deponiran u prostoru akvarija dobiven rušenjem postojećih bazena. U stavku uključiti dodatni potrebni materijal kako bi se postigla tražena visina. </t>
  </si>
  <si>
    <t>Konstrukcija bazena od profila od nehrđajućeg čelika</t>
  </si>
  <si>
    <t>Konstrukcija klupe od nehrđajućeg čelika</t>
  </si>
  <si>
    <t>6</t>
  </si>
  <si>
    <t>Izvedba drvenog sjedišta klupe prema projektu na prethodno postavljenu konstrukciju od nehrđajućeg čelika. Klupa tlocrtne površine 4.5m2 se izvodi u 2 nivoa, od drvenih lamela 8/4 cm na međusobnom razmaku od 2cm. Izvodi se od kvalitetnog tonski ujednačenog postojanog egzota - iroka  te završno tretira premazima tikovim uljem u tonu po izboru projektanta. Dio klupe dimenzija70/70cm izvesti na način da sa može demontirati zbog pristupa postojećim  instalacijama u prostoru ispod klupe.</t>
  </si>
  <si>
    <t xml:space="preserve">U stavku uračunati sve pripremne radnje, sav potreban materijal te završnu pripremu za bojanje, sve prema specifikaciji proizvođača. </t>
  </si>
  <si>
    <t>Osnovna nosiva konstrukcija klupe izvodi se kao zavarena  konstrukcija od nehrđajućeg čelika, od šupljih kvadratnih cijevi 40x40x3 mm. Sav spojni materijal mora biti od nehrđajućeg čelika, a svi varovi dodatno obrađeni brušenjem. Stavka uključuje dobavu, krojenje, spajanje svih elemenata, dopremu na gradilište te ugradnju uključivo sidrenje.</t>
  </si>
  <si>
    <t>IZVEDBA OBLOGE CEMENTNIM PLOČAMA</t>
  </si>
  <si>
    <t>Izvedba obloge bazena cementnim pločama</t>
  </si>
  <si>
    <t>Izvedba obloge klupe cementnim pločama</t>
  </si>
  <si>
    <t xml:space="preserve">Izvedba obloge bazena vodopostojanim cementnim pločama u skladu s projektnom dokumentacijom. </t>
  </si>
  <si>
    <t xml:space="preserve">Cementne ploče moraju biti pričvršćene sistemskim vijcima koji imaju specijalni zaštitni antikorozivni premaz koji jamči 720 sati zaštite pri ispitivanju prskanjem maglicom slane vode. Potrebno ugradit minimalno 15 vijaka po m².
Spojevi se lijepe kompatibilnim sistemskim PU ljepilom (bez ostavljanja razmaka između cementnih ploča 3- 5 mm).
Kao alternativa PU ljepilu, obrada spojeva može biti sa kompatibilnom sistemskom bijelom masom za fugiranje i gletanje na bazi cementa koja služi za gletanje kompletne površine cementne ploče  i plavom bandažnom trakom širine 10 cm od staklenih vlakana s alkalno otpornim premazom, veličine oka 4 x 4 mm, debljine oko 0,5 mm (između cementnih ploča ostaviti razmak 3- 5 mm).
Prethodno grundiranje kompatibilnim sistemskim premazom koji je gotov temeljni sintetički pripravak za raspršivanje na cementnu ploču.
</t>
  </si>
  <si>
    <t xml:space="preserve">U cijenu uračunati nabavu materijala i montažu, sve pripremne radnje, sav potreban materijal te završnu pripremu za bojanje, sve prema specifikaciji proizvođača. Izrada slijepog otvora za dovratnik ili druge prodore posebno se ne zaračunava, ali se zato u obračunu ne odbija površina tog otvora. </t>
  </si>
  <si>
    <t>Cementne ploče moraju biti pričvršćene sistemskim vijcima koji imaju specijalni zaštitni antikorozivni premaz koji jamči 720 sati zaštite pri ispitivanju prskanjem maglicom slane vode. Potrebno ugradit minimalno 15 vijaka po m².
Spojevi se lijepe kompatibilnim sistemskim PU ljepilom (bez ostavljanja razmaka između cementnih ploča 3- 5 mm).
Kao alternativa PU ljepilu, obrada spojeva može biti sa kompatibilnom sistemskom bijelom masom za fugiranje i gletanje na bazi cementa koja služi za gletanje kompletne površine cementne ploče  i plavom bandažnom trakom širine 10 cm od staklenih vlakana s alkalno otpornim premazom, veličine oka 4 x 4 mm, debljine oko 0,5 mm (između cementnih ploča ostaviti razmak 3- 5 mm).</t>
  </si>
  <si>
    <t>Izvedba završnog sloja od tankoslojnog betona</t>
  </si>
  <si>
    <t xml:space="preserve">Izvedba završnog sloja od tankoslojnog betona  (beton dekorativ) ukupne debljine 2mm  na cementnoj ploči. Beton dekorativ je otporni mineralni materijal na polimer-cementnoj bazi, razvijen na osnovi probranih vrsta cemenata, finog pijeska veličine 0,1-0,4mm, mramornog pudera, smola, dodataka te pigmenata u prahu, a primjenjuje se u minimalno dva tanka sloja maksimalne ukupne debljine od 2 mm. Površina zida se obrađuje finim cementnim mortom (najveće veličine agregata u mortu &lt; 0,4 mm i min. tlačne čvrstoće od 30MPa). </t>
  </si>
  <si>
    <t xml:space="preserve">U stavku je uključena izvedba svih opisanih slojeva kao i  završna obrada skrivenih vrata u skladu sa zidovima. U cijenu uračunaiti sav potreban materijal i rad, kao i izradu probnih uzoraka koje će odobriti projektant. </t>
  </si>
  <si>
    <t xml:space="preserve">Na tako obrađenu površinu ugrađuje se polimercementna i hidroizolacija otporna na pozitivni i negativni tlak. Prilikom ugradnje hidroizolacijskog sloja prema uputama proizvođača, u sve uglove i na površine koje su potencijalno sklone pucanju, se u njenom prvom sloju, ugrađuje 58-60 gramska alkalno otporna mrežica. Na polimer-cementni hidroizolacijski sloj se fini beton nanosi direktno, bez temeljnog premaza. Fini beton se nanosi u minimalno dva sloja, ukupne maksimalne debljine od 2mm, u boji prema izboru projektanta. Nakon sušenja površina nanosi se zaštitni premaz za beton na bazi akrila nakon čega se stvara zaštitni film. </t>
  </si>
  <si>
    <t xml:space="preserve">Okviri od nehrđajućeg čelika se sastoje od stupova od šupljih kvadratnih cijevi 50x50x3 mm i prečki u vrhu od šupljih pravokutnih cijevi 90x50x3 mm. Stupovi se u dnu oslanjaju na AB ploču preko pločica od nehrđajućeg čelika #10 mm navarenih u dnu stupa sa po 2 vijka za sidrenje u beton M10 duljine 150 mm. Dimenziju pločice prilagoditi da ne izlazi iz tlocrtnih gabarita AB ploče zbog oblaganja. Na kraju bazena 2 (iza kojeg je servisni prostor) prečke se fiksiraju u zid. Sav spojni materijal mora biti od nehrđajućeg čelika, a svi varovi dodatno obrađeni brušenjem.  Stavka uključuje dobavu, krojenje, spajanje elemenata, dopremu na gradilište te ugradnju uključivo sidrenje. </t>
  </si>
  <si>
    <t>Obrada ukupne površine kompatibilnom sistemskom bijelom masom za fugiranje i gletanje na bazi cementa koja služi za gletanje kompletne površine cementne ploče uz kompletno rabiciranje kompatibilnom sistemskom plavom mrežom za armiranje koja je izrađena od staklenih vlakana s alkalno otpornim premazom, veličine oka 4 x 4 mm, debljine oko 0,5 mm, težine oko 160 g/m² i koristi se za armiranje bijele mase za fugiranje i gletanje Debljina sloja min.4 mm.</t>
  </si>
  <si>
    <t xml:space="preserve">Dobava i ugradnja skrivenih vrata svijetlih dimenzija 70/210 cm u završnoj obradi primer. Građevinski otvor izvesti 80/215cm, a sve u skladu sa specifikacijama proizvođača. Vrata se završno obrađuju u skladu s obradom zida, što je obrađeno u soboslikarskim radovima. </t>
  </si>
  <si>
    <t>Predmet nabave: REKONSTRUKCIJA AKVARIJA INSTITUTA ZA MORE I PRIOBALJE</t>
  </si>
  <si>
    <t>Grupa 2. Proizvodnja i ugradnja stakloplastičnih bazena</t>
  </si>
  <si>
    <t>Evidencijski broj: E-MV-3-2020</t>
  </si>
  <si>
    <t>Opis stavke</t>
  </si>
  <si>
    <t>Jed.mj</t>
  </si>
  <si>
    <t>Količina</t>
  </si>
  <si>
    <t>Jedinična cijena (HRK)</t>
  </si>
  <si>
    <t>Ukupno (HRK)</t>
  </si>
  <si>
    <t>UKUPNI IZNOS BEZ PDV-a</t>
  </si>
  <si>
    <t>UKUPNI IZNOS S PDV-om</t>
  </si>
  <si>
    <t>Ponuditelj je dužan obići lokaciju objekta prije davanja ponude te nuditi radove u skladu s uvjetima transporta na lokaciji, prilaza lokaciji i mogućoj organizaciji na samoj lokaciji. Svi eventualni dodatni troškovi nastali iz osnove nepoznavanja prilika na lokaciji neće se priznavati.</t>
  </si>
  <si>
    <t>Sve odredbe ovih uvjeta smatraju se sastavnim dijelom opisa svake pojedine stavke ovog troškovnika. Svaki ponuditelj će podnijeti svoju ponudu na primjerku troškovnika dobivenom i ovjerenom od investitora i dužan je pored svake količine upisati svoju jediničnu cijenu za svaku vrstu radova, ukupnu cijenu i ukupnu cijenu u rekapitulaciji za cijeli objekt.</t>
  </si>
  <si>
    <t>Sve radove treba kalkulirati prema opisu troškovničkih stavki i uvodnih opisa pojedinih grupa radova vezanih za izvođenja po HRN normama ili jednakovrijedno.</t>
  </si>
  <si>
    <t xml:space="preserve">Cementne ploče izrađene su od portland cementa s dodatkom perlita, presvučenih mrežom od staklenih vlakana ugrađenom s prednje i stražnje strane, krajevi ploča su ravno odrezani pod pravim kutom, a rubovi pojačani i glatko obrađeni. Oblaganje izvesti od dvostrukog sloja ploča debljine 2x1.25cm na potkonstrukciji od pocinčanih čeličnih profila debljine 5cm dodatno antikorozivno štićenih u klasi minimalno C3 ili jednakovrijedno. Nosivu konstrukciju cementnih ploča vezivati na konstrukciju bazena od nehrđajućeg čelika u skladu sa specifikacijom proizvođača.  </t>
  </si>
  <si>
    <t xml:space="preserve">Izvedba obloge klupe vodopostojanim cementnim pločama u skladu s projektnom dokumentacijom. Cementne ploče izrađene su od portland cementa s dodatkom perlita, presvučenih mrežom od staklenih vlakana ugrađenom s prednje i stražnje strane, krajevi ploča su ravno odrezani pod pravim kutom, a rubovi pojačani i glatko obrađeni. Oblaganje izvesti od jednostrukog sloja ploča debljine 1.25cm na potkonstrukciji od pocinčanih čeličnih profila debljine 5cm dodatno antikorozivno štićenih u klasi minimalno C3 ili jednakovrijedno. Nosivu konstrukciju cementnih ploča vezivati na konstrukciju klupe od nehrđajućeg čelika u skladu sa specifikacijom proizvođača. </t>
  </si>
  <si>
    <t>Izvedba betonske podne ploče debljine 10 -15 cm razreda tlačne čvrstoće C25/30 ili jednakovrijedno. Ploča se izvodi na prethodno postavljeni i nabijeni tampon radi izvedbe popločanja kamenom na mjestima prethodno razrušenih bazena. U stavku uključiti dobavu, sječenje i postavu mrežaste armature Q 188 ili jednakovrijedno, kao i ugradnju geotekstila.</t>
  </si>
  <si>
    <t>Stavka uključuje dobavu, sječenje, ispravljanje, čišćenje, savijanje, postavljanje i vezivanje rebrastog betonskog čelika kvalitete B500B ili jednakovrijedno.</t>
  </si>
  <si>
    <t>Stavka uključuje izradu oplate te dobavu i ugradnju betona kvalitete C30/37 ili jednakovrijedno za izvedbu temeljne ploče.</t>
  </si>
  <si>
    <t>Stavka uključuje dobavu i ugradnju podložnog betona klase C12/15 ili jednakovrijedno ispod temeljne ploče akvarija. Podložni beton ugrađuje se u ukupnoj debljini 10 cm, po 5 cm ispod i iznad hidroizolacije.</t>
  </si>
  <si>
    <t>Beton C30/37 ili jednakovrijedno</t>
  </si>
  <si>
    <t>Gospodarski subjekt može zahtijevati dodatne informacije, obješnjenja ili izmjene u vezi s dokumentacijom o nabavi tijekom roka za dostavu ponuda. zahtjev za dodatne informacije, objašenjenja ili izmjene dostavljaju se na e-mail adresu osobe za kontakt s ponuditeljima navedenu u točki 1.3. Poziva na dostavu ponude.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</si>
</sst>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&quot;.&quot;"/>
    <numFmt numFmtId="165" formatCode="_-* #,##0.00\ [$kn-41A]_-;\-* #,##0.00\ [$kn-41A]_-;_-* &quot;-&quot;??\ [$kn-41A]_-;_-@_-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0"/>
      <name val="Arial"/>
      <family val="2"/>
      <charset val="238"/>
    </font>
    <font>
      <b/>
      <sz val="8"/>
      <name val="Century Gothic"/>
      <family val="2"/>
      <charset val="238"/>
    </font>
    <font>
      <sz val="8"/>
      <name val="Century Gothic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FF0000"/>
      <name val="Century Gothic"/>
      <family val="2"/>
      <charset val="238"/>
    </font>
    <font>
      <b/>
      <sz val="8"/>
      <color theme="1"/>
      <name val="Century Gothic"/>
      <family val="2"/>
    </font>
    <font>
      <sz val="8"/>
      <name val="Century Gothic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51">
    <xf numFmtId="0" fontId="0" fillId="0" borderId="0" xfId="0"/>
    <xf numFmtId="0" fontId="2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4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justify" vertical="top" wrapText="1"/>
    </xf>
    <xf numFmtId="0" fontId="5" fillId="0" borderId="0" xfId="1" applyFont="1" applyFill="1" applyBorder="1" applyAlignment="1">
      <alignment horizontal="justify" vertical="top" wrapText="1"/>
    </xf>
    <xf numFmtId="2" fontId="5" fillId="0" borderId="0" xfId="0" applyNumberFormat="1" applyFont="1" applyAlignment="1">
      <alignment horizontal="right" vertical="top"/>
    </xf>
    <xf numFmtId="2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2" fontId="5" fillId="0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0" xfId="1" applyFont="1" applyFill="1" applyAlignment="1">
      <alignment horizontal="justify" vertical="top"/>
    </xf>
    <xf numFmtId="0" fontId="1" fillId="0" borderId="0" xfId="0" applyFont="1" applyFill="1"/>
    <xf numFmtId="0" fontId="1" fillId="0" borderId="0" xfId="0" applyFont="1" applyFill="1" applyAlignment="1"/>
    <xf numFmtId="2" fontId="5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64" fontId="4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/>
    <xf numFmtId="0" fontId="4" fillId="0" borderId="0" xfId="0" applyFont="1" applyFill="1" applyAlignment="1">
      <alignment horizontal="left"/>
    </xf>
    <xf numFmtId="2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right"/>
    </xf>
    <xf numFmtId="0" fontId="5" fillId="0" borderId="0" xfId="0" applyFont="1" applyAlignment="1"/>
    <xf numFmtId="0" fontId="0" fillId="0" borderId="0" xfId="0" applyAlignment="1">
      <alignment vertical="top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164" fontId="9" fillId="0" borderId="0" xfId="1" applyNumberFormat="1" applyFont="1" applyAlignment="1">
      <alignment horizontal="left" vertical="top"/>
    </xf>
    <xf numFmtId="0" fontId="2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/>
    </xf>
    <xf numFmtId="0" fontId="8" fillId="0" borderId="0" xfId="0" applyFont="1" applyAlignment="1">
      <alignment horizontal="left" vertical="top"/>
    </xf>
    <xf numFmtId="0" fontId="9" fillId="0" borderId="0" xfId="1" applyFont="1" applyAlignment="1">
      <alignment horizontal="justify" vertical="top"/>
    </xf>
    <xf numFmtId="0" fontId="1" fillId="0" borderId="0" xfId="1" applyFont="1" applyAlignment="1">
      <alignment horizontal="justify" vertical="top" wrapText="1"/>
    </xf>
    <xf numFmtId="0" fontId="8" fillId="0" borderId="0" xfId="1" applyFont="1" applyAlignment="1">
      <alignment horizontal="justify" vertical="top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5" fillId="0" borderId="0" xfId="1" applyFont="1" applyAlignment="1">
      <alignment horizontal="justify" vertical="top" wrapText="1"/>
    </xf>
    <xf numFmtId="0" fontId="11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1" applyFont="1" applyFill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64" fontId="4" fillId="0" borderId="0" xfId="1" applyNumberFormat="1" applyFont="1" applyFill="1" applyAlignment="1">
      <alignment horizontal="left"/>
    </xf>
    <xf numFmtId="0" fontId="5" fillId="0" borderId="0" xfId="1" applyFont="1" applyAlignment="1">
      <alignment horizontal="justify" vertical="top" wrapText="1"/>
    </xf>
    <xf numFmtId="0" fontId="11" fillId="0" borderId="0" xfId="0" applyFont="1" applyAlignment="1">
      <alignment vertical="top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 vertical="top"/>
    </xf>
    <xf numFmtId="0" fontId="4" fillId="0" borderId="0" xfId="1" applyFont="1" applyFill="1" applyBorder="1" applyAlignment="1">
      <alignment horizontal="justify" vertical="top" wrapText="1"/>
    </xf>
    <xf numFmtId="49" fontId="5" fillId="0" borderId="0" xfId="0" applyNumberFormat="1" applyFont="1" applyAlignment="1">
      <alignment horizontal="left" vertical="top"/>
    </xf>
    <xf numFmtId="49" fontId="4" fillId="0" borderId="1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Fill="1" applyAlignment="1">
      <alignment horizontal="left" vertical="top"/>
    </xf>
    <xf numFmtId="164" fontId="4" fillId="0" borderId="0" xfId="0" applyNumberFormat="1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2" fillId="0" borderId="0" xfId="0" applyFont="1" applyBorder="1"/>
    <xf numFmtId="0" fontId="12" fillId="0" borderId="0" xfId="0" applyFont="1" applyAlignment="1"/>
    <xf numFmtId="0" fontId="5" fillId="0" borderId="0" xfId="0" applyFont="1" applyBorder="1" applyAlignment="1">
      <alignment vertical="top"/>
    </xf>
    <xf numFmtId="49" fontId="5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2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right" vertical="top"/>
    </xf>
    <xf numFmtId="0" fontId="5" fillId="0" borderId="0" xfId="0" applyFont="1" applyBorder="1"/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2" fontId="5" fillId="0" borderId="0" xfId="0" applyNumberFormat="1" applyFont="1" applyFill="1" applyAlignment="1" applyProtection="1">
      <alignment horizontal="right" vertical="top"/>
      <protection locked="0"/>
    </xf>
    <xf numFmtId="2" fontId="5" fillId="0" borderId="0" xfId="0" applyNumberFormat="1" applyFont="1" applyAlignment="1" applyProtection="1">
      <alignment horizontal="right" vertical="top"/>
      <protection locked="0"/>
    </xf>
    <xf numFmtId="2" fontId="5" fillId="0" borderId="0" xfId="0" applyNumberFormat="1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right"/>
      <protection locked="0"/>
    </xf>
    <xf numFmtId="2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1" applyFont="1" applyFill="1" applyBorder="1" applyAlignment="1">
      <alignment horizontal="left" vertical="top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justify" vertical="center"/>
    </xf>
    <xf numFmtId="49" fontId="5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 applyProtection="1">
      <alignment horizontal="right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5" fillId="0" borderId="0" xfId="0" applyNumberFormat="1" applyFont="1" applyAlignment="1" applyProtection="1">
      <alignment horizontal="right" vertical="center"/>
      <protection locked="0"/>
    </xf>
    <xf numFmtId="165" fontId="5" fillId="0" borderId="0" xfId="0" applyNumberFormat="1" applyFont="1" applyAlignment="1" applyProtection="1">
      <alignment horizontal="left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5" fillId="0" borderId="0" xfId="0" applyNumberFormat="1" applyFont="1" applyBorder="1" applyAlignment="1" applyProtection="1">
      <alignment horizontal="right" vertical="center"/>
      <protection locked="0"/>
    </xf>
    <xf numFmtId="165" fontId="5" fillId="0" borderId="0" xfId="0" applyNumberFormat="1" applyFont="1" applyFill="1" applyAlignment="1" applyProtection="1">
      <alignment horizontal="right" vertical="top"/>
      <protection locked="0"/>
    </xf>
    <xf numFmtId="165" fontId="5" fillId="0" borderId="0" xfId="0" applyNumberFormat="1" applyFont="1" applyFill="1" applyBorder="1" applyAlignment="1" applyProtection="1">
      <alignment horizontal="right" vertical="center"/>
      <protection locked="0"/>
    </xf>
    <xf numFmtId="165" fontId="5" fillId="0" borderId="0" xfId="0" applyNumberFormat="1" applyFont="1" applyProtection="1">
      <protection locked="0"/>
    </xf>
    <xf numFmtId="165" fontId="4" fillId="0" borderId="0" xfId="0" applyNumberFormat="1" applyFont="1" applyBorder="1" applyAlignment="1" applyProtection="1">
      <alignment horizontal="right" vertical="center"/>
      <protection locked="0"/>
    </xf>
    <xf numFmtId="165" fontId="5" fillId="0" borderId="3" xfId="0" applyNumberFormat="1" applyFont="1" applyBorder="1" applyAlignment="1" applyProtection="1">
      <alignment horizontal="right" vertical="center"/>
      <protection locked="0"/>
    </xf>
    <xf numFmtId="0" fontId="1" fillId="0" borderId="0" xfId="1" applyFont="1" applyFill="1" applyAlignment="1">
      <alignment horizontal="justify" vertical="top" wrapText="1"/>
    </xf>
    <xf numFmtId="0" fontId="0" fillId="0" borderId="0" xfId="0" applyFill="1" applyAlignment="1">
      <alignment vertical="top"/>
    </xf>
    <xf numFmtId="0" fontId="8" fillId="0" borderId="0" xfId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1" applyFont="1" applyAlignment="1">
      <alignment horizontal="justify" vertical="top" wrapText="1"/>
    </xf>
    <xf numFmtId="0" fontId="10" fillId="0" borderId="0" xfId="0" applyFont="1" applyAlignment="1">
      <alignment vertical="top"/>
    </xf>
    <xf numFmtId="0" fontId="5" fillId="0" borderId="0" xfId="1" applyFont="1" applyAlignment="1">
      <alignment horizontal="justify" vertical="top" wrapText="1"/>
    </xf>
    <xf numFmtId="0" fontId="11" fillId="0" borderId="0" xfId="0" applyFont="1" applyAlignment="1">
      <alignment vertical="top"/>
    </xf>
    <xf numFmtId="0" fontId="1" fillId="0" borderId="0" xfId="1" applyFont="1" applyAlignment="1">
      <alignment horizontal="justify" vertical="top" wrapText="1"/>
    </xf>
    <xf numFmtId="0" fontId="0" fillId="0" borderId="0" xfId="0" applyAlignment="1">
      <alignment vertical="top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8" fillId="0" borderId="0" xfId="1" applyFont="1" applyAlignment="1">
      <alignment horizontal="justify" vertical="top" wrapText="1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1781175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314574" cy="714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showZeros="0" zoomScalePageLayoutView="95" workbookViewId="0">
      <selection activeCell="C19" sqref="C19:G19"/>
    </sheetView>
  </sheetViews>
  <sheetFormatPr defaultColWidth="9.140625" defaultRowHeight="13.5" x14ac:dyDescent="0.3"/>
  <cols>
    <col min="1" max="1" width="4" style="2" customWidth="1"/>
    <col min="2" max="2" width="4" style="6" customWidth="1"/>
    <col min="3" max="3" width="40.7109375" style="2" customWidth="1"/>
    <col min="4" max="4" width="6" style="5" customWidth="1"/>
    <col min="5" max="5" width="9.140625" style="3" customWidth="1"/>
    <col min="6" max="6" width="10.5703125" style="3" customWidth="1"/>
    <col min="7" max="7" width="11.5703125" style="40" customWidth="1"/>
    <col min="8" max="16384" width="9.140625" style="2"/>
  </cols>
  <sheetData>
    <row r="1" spans="1:7" x14ac:dyDescent="0.3">
      <c r="A1" s="150"/>
      <c r="B1" s="150"/>
      <c r="C1" s="150"/>
      <c r="D1" s="150"/>
      <c r="E1" s="150"/>
      <c r="F1" s="150"/>
      <c r="G1" s="150"/>
    </row>
    <row r="2" spans="1:7" x14ac:dyDescent="0.3">
      <c r="A2" s="150"/>
      <c r="B2" s="150"/>
      <c r="C2" s="150"/>
      <c r="D2" s="150"/>
      <c r="E2" s="150"/>
      <c r="F2" s="150"/>
      <c r="G2" s="150"/>
    </row>
    <row r="3" spans="1:7" x14ac:dyDescent="0.3">
      <c r="A3" s="150"/>
      <c r="B3" s="150"/>
      <c r="C3" s="150"/>
      <c r="D3" s="150"/>
      <c r="E3" s="150"/>
      <c r="F3" s="150"/>
      <c r="G3" s="150"/>
    </row>
    <row r="4" spans="1:7" ht="17.25" customHeight="1" x14ac:dyDescent="0.3">
      <c r="A4" s="150"/>
      <c r="B4" s="150"/>
      <c r="C4" s="150"/>
      <c r="D4" s="150"/>
      <c r="E4" s="150"/>
      <c r="F4" s="150"/>
      <c r="G4" s="150"/>
    </row>
    <row r="5" spans="1:7" ht="15.75" x14ac:dyDescent="0.3">
      <c r="A5" s="88" t="s">
        <v>163</v>
      </c>
      <c r="B5" s="88"/>
      <c r="C5" s="88"/>
      <c r="D5" s="88"/>
      <c r="E5" s="88"/>
      <c r="F5" s="88"/>
    </row>
    <row r="6" spans="1:7" ht="15.75" x14ac:dyDescent="0.3">
      <c r="A6" s="146" t="s">
        <v>164</v>
      </c>
      <c r="B6" s="146"/>
      <c r="C6" s="146"/>
      <c r="D6" s="146"/>
      <c r="E6" s="146"/>
      <c r="F6" s="146"/>
    </row>
    <row r="7" spans="1:7" ht="15.75" x14ac:dyDescent="0.3">
      <c r="A7" s="146" t="s">
        <v>165</v>
      </c>
      <c r="B7" s="146"/>
      <c r="C7" s="146"/>
      <c r="D7" s="146"/>
      <c r="E7" s="146"/>
      <c r="F7" s="146"/>
    </row>
    <row r="8" spans="1:7" s="1" customFormat="1" ht="12.75" x14ac:dyDescent="0.25">
      <c r="A8" s="43"/>
      <c r="B8" s="47"/>
      <c r="C8" s="50" t="s">
        <v>37</v>
      </c>
      <c r="D8" s="42"/>
      <c r="E8" s="41"/>
      <c r="F8" s="41"/>
      <c r="G8" s="41"/>
    </row>
    <row r="9" spans="1:7" x14ac:dyDescent="0.3">
      <c r="A9" s="44"/>
      <c r="B9" s="48"/>
      <c r="C9" s="51"/>
      <c r="D9" s="56"/>
      <c r="E9" s="57"/>
      <c r="F9" s="57"/>
      <c r="G9" s="57"/>
    </row>
    <row r="10" spans="1:7" ht="13.5" customHeight="1" x14ac:dyDescent="0.3">
      <c r="A10" s="45"/>
      <c r="B10" s="45"/>
      <c r="C10" s="52" t="s">
        <v>38</v>
      </c>
      <c r="D10" s="45"/>
      <c r="E10" s="45"/>
      <c r="F10" s="45"/>
      <c r="G10" s="45"/>
    </row>
    <row r="11" spans="1:7" ht="41.25" customHeight="1" x14ac:dyDescent="0.3">
      <c r="A11" s="7"/>
      <c r="B11" s="45"/>
      <c r="C11" s="147" t="s">
        <v>173</v>
      </c>
      <c r="D11" s="145"/>
      <c r="E11" s="145"/>
      <c r="F11" s="145"/>
      <c r="G11" s="145"/>
    </row>
    <row r="12" spans="1:7" ht="27.75" customHeight="1" x14ac:dyDescent="0.3">
      <c r="A12" s="7"/>
      <c r="B12" s="45"/>
      <c r="C12" s="148" t="s">
        <v>39</v>
      </c>
      <c r="D12" s="145"/>
      <c r="E12" s="145"/>
      <c r="F12" s="145"/>
      <c r="G12" s="145"/>
    </row>
    <row r="13" spans="1:7" s="4" customFormat="1" x14ac:dyDescent="0.3">
      <c r="A13" s="29"/>
      <c r="B13" s="49">
        <v>1</v>
      </c>
      <c r="C13" s="53" t="s">
        <v>40</v>
      </c>
      <c r="D13" s="7"/>
      <c r="E13" s="7"/>
      <c r="F13" s="7"/>
      <c r="G13" s="7"/>
    </row>
    <row r="14" spans="1:7" x14ac:dyDescent="0.3">
      <c r="A14" s="29"/>
      <c r="B14" s="49">
        <v>2</v>
      </c>
      <c r="C14" s="53" t="s">
        <v>41</v>
      </c>
      <c r="D14" s="7"/>
      <c r="E14" s="7"/>
      <c r="F14" s="7"/>
      <c r="G14" s="7"/>
    </row>
    <row r="15" spans="1:7" x14ac:dyDescent="0.3">
      <c r="A15" s="29"/>
      <c r="B15" s="49">
        <v>3</v>
      </c>
      <c r="C15" s="53" t="s">
        <v>42</v>
      </c>
      <c r="D15" s="7"/>
      <c r="E15" s="7"/>
      <c r="F15" s="7"/>
      <c r="G15" s="7"/>
    </row>
    <row r="16" spans="1:7" x14ac:dyDescent="0.3">
      <c r="A16" s="29"/>
      <c r="B16" s="49">
        <v>4</v>
      </c>
      <c r="C16" s="53" t="s">
        <v>43</v>
      </c>
      <c r="D16" s="7"/>
      <c r="E16" s="7"/>
      <c r="F16" s="7"/>
      <c r="G16" s="7"/>
    </row>
    <row r="17" spans="1:7" x14ac:dyDescent="0.3">
      <c r="A17" s="29"/>
      <c r="B17" s="49">
        <v>5</v>
      </c>
      <c r="C17" s="53" t="s">
        <v>44</v>
      </c>
      <c r="D17" s="7"/>
      <c r="E17" s="7"/>
      <c r="F17" s="7"/>
      <c r="G17" s="7"/>
    </row>
    <row r="18" spans="1:7" s="7" customFormat="1" x14ac:dyDescent="0.25">
      <c r="A18" s="29"/>
      <c r="B18" s="49">
        <v>6</v>
      </c>
      <c r="C18" s="53" t="s">
        <v>45</v>
      </c>
    </row>
    <row r="19" spans="1:7" s="26" customFormat="1" ht="42" customHeight="1" x14ac:dyDescent="0.25">
      <c r="A19" s="46"/>
      <c r="B19" s="28"/>
      <c r="C19" s="144" t="s">
        <v>46</v>
      </c>
      <c r="D19" s="145"/>
      <c r="E19" s="145"/>
      <c r="F19" s="145"/>
      <c r="G19" s="145"/>
    </row>
    <row r="20" spans="1:7" s="26" customFormat="1" ht="66" customHeight="1" x14ac:dyDescent="0.25">
      <c r="A20" s="46"/>
      <c r="B20" s="28"/>
      <c r="C20" s="144" t="s">
        <v>47</v>
      </c>
      <c r="D20" s="145"/>
      <c r="E20" s="145"/>
      <c r="F20" s="145"/>
      <c r="G20" s="145"/>
    </row>
    <row r="21" spans="1:7" s="26" customFormat="1" ht="27" customHeight="1" x14ac:dyDescent="0.25">
      <c r="A21" s="46"/>
      <c r="B21" s="28"/>
      <c r="C21" s="144" t="s">
        <v>48</v>
      </c>
      <c r="D21" s="145"/>
      <c r="E21" s="145"/>
      <c r="F21" s="145"/>
      <c r="G21" s="145"/>
    </row>
    <row r="22" spans="1:7" s="4" customFormat="1" ht="15" x14ac:dyDescent="0.3">
      <c r="A22" s="46"/>
      <c r="B22" s="28"/>
      <c r="C22" s="54"/>
      <c r="D22" s="39"/>
      <c r="E22" s="39"/>
      <c r="F22" s="39"/>
      <c r="G22" s="39"/>
    </row>
    <row r="23" spans="1:7" ht="29.25" customHeight="1" x14ac:dyDescent="0.3">
      <c r="A23" s="46"/>
      <c r="B23" s="28"/>
      <c r="C23" s="138" t="s">
        <v>49</v>
      </c>
      <c r="D23" s="139"/>
      <c r="E23" s="139"/>
      <c r="F23" s="139"/>
      <c r="G23" s="139"/>
    </row>
    <row r="24" spans="1:7" ht="15" x14ac:dyDescent="0.3">
      <c r="A24" s="46"/>
      <c r="B24" s="28" t="s">
        <v>35</v>
      </c>
      <c r="C24" s="140" t="s">
        <v>50</v>
      </c>
      <c r="D24" s="141"/>
      <c r="E24" s="141"/>
      <c r="F24" s="141"/>
      <c r="G24" s="141"/>
    </row>
    <row r="25" spans="1:7" s="4" customFormat="1" ht="53.25" customHeight="1" x14ac:dyDescent="0.3">
      <c r="A25" s="46"/>
      <c r="B25" s="28"/>
      <c r="C25" s="142" t="s">
        <v>174</v>
      </c>
      <c r="D25" s="143"/>
      <c r="E25" s="143"/>
      <c r="F25" s="143"/>
      <c r="G25" s="143"/>
    </row>
    <row r="26" spans="1:7" s="26" customFormat="1" ht="42" customHeight="1" x14ac:dyDescent="0.25">
      <c r="A26" s="46"/>
      <c r="B26" s="28"/>
      <c r="C26" s="144" t="s">
        <v>94</v>
      </c>
      <c r="D26" s="145"/>
      <c r="E26" s="145"/>
      <c r="F26" s="145"/>
      <c r="G26" s="145"/>
    </row>
    <row r="27" spans="1:7" s="26" customFormat="1" ht="39.75" customHeight="1" x14ac:dyDescent="0.25">
      <c r="A27" s="46"/>
      <c r="B27" s="28"/>
      <c r="C27" s="144" t="s">
        <v>51</v>
      </c>
      <c r="D27" s="145"/>
      <c r="E27" s="145"/>
      <c r="F27" s="145"/>
      <c r="G27" s="145"/>
    </row>
    <row r="28" spans="1:7" s="26" customFormat="1" ht="53.25" customHeight="1" x14ac:dyDescent="0.25">
      <c r="A28" s="46"/>
      <c r="B28" s="28"/>
      <c r="C28" s="136" t="s">
        <v>183</v>
      </c>
      <c r="D28" s="137"/>
      <c r="E28" s="137"/>
      <c r="F28" s="137"/>
      <c r="G28" s="137"/>
    </row>
    <row r="29" spans="1:7" s="4" customFormat="1" ht="41.25" customHeight="1" x14ac:dyDescent="0.3">
      <c r="A29" s="46"/>
      <c r="B29" s="28"/>
      <c r="C29" s="144" t="s">
        <v>52</v>
      </c>
      <c r="D29" s="145"/>
      <c r="E29" s="145"/>
      <c r="F29" s="145"/>
      <c r="G29" s="145"/>
    </row>
    <row r="30" spans="1:7" ht="26.25" customHeight="1" x14ac:dyDescent="0.3">
      <c r="A30" s="46"/>
      <c r="B30" s="28"/>
      <c r="C30" s="144" t="s">
        <v>53</v>
      </c>
      <c r="D30" s="145"/>
      <c r="E30" s="145"/>
      <c r="F30" s="145"/>
      <c r="G30" s="145"/>
    </row>
    <row r="31" spans="1:7" s="22" customFormat="1" ht="15" customHeight="1" x14ac:dyDescent="0.3">
      <c r="A31" s="46"/>
      <c r="B31" s="28"/>
      <c r="C31" s="144" t="s">
        <v>54</v>
      </c>
      <c r="D31" s="145"/>
      <c r="E31" s="145"/>
      <c r="F31" s="145"/>
      <c r="G31" s="145"/>
    </row>
    <row r="32" spans="1:7" s="4" customFormat="1" ht="15" x14ac:dyDescent="0.3">
      <c r="A32" s="46"/>
      <c r="B32" s="28"/>
      <c r="C32" s="144" t="s">
        <v>55</v>
      </c>
      <c r="D32" s="145"/>
      <c r="E32" s="145"/>
      <c r="F32" s="145"/>
      <c r="G32" s="145"/>
    </row>
    <row r="33" spans="1:7" s="26" customFormat="1" ht="15" x14ac:dyDescent="0.25">
      <c r="A33" s="46"/>
      <c r="B33" s="28"/>
      <c r="C33" s="144" t="s">
        <v>56</v>
      </c>
      <c r="D33" s="145"/>
      <c r="E33" s="145"/>
      <c r="F33" s="145"/>
      <c r="G33" s="145"/>
    </row>
    <row r="34" spans="1:7" s="26" customFormat="1" ht="15" x14ac:dyDescent="0.25">
      <c r="A34" s="46"/>
      <c r="B34" s="28"/>
      <c r="C34" s="144" t="s">
        <v>57</v>
      </c>
      <c r="D34" s="145"/>
      <c r="E34" s="145"/>
      <c r="F34" s="145"/>
      <c r="G34" s="145"/>
    </row>
    <row r="35" spans="1:7" s="26" customFormat="1" ht="15" x14ac:dyDescent="0.25">
      <c r="A35" s="46"/>
      <c r="B35" s="28"/>
      <c r="C35" s="144" t="s">
        <v>58</v>
      </c>
      <c r="D35" s="145"/>
      <c r="E35" s="145"/>
      <c r="F35" s="145"/>
      <c r="G35" s="145"/>
    </row>
    <row r="36" spans="1:7" s="23" customFormat="1" ht="15" x14ac:dyDescent="0.3">
      <c r="A36" s="46"/>
      <c r="B36" s="28"/>
      <c r="C36" s="144" t="s">
        <v>59</v>
      </c>
      <c r="D36" s="145"/>
      <c r="E36" s="145"/>
      <c r="F36" s="145"/>
      <c r="G36" s="145"/>
    </row>
    <row r="37" spans="1:7" s="23" customFormat="1" ht="15" x14ac:dyDescent="0.3">
      <c r="A37" s="46"/>
      <c r="B37" s="28"/>
      <c r="C37" s="54"/>
      <c r="D37" s="39"/>
      <c r="E37" s="39"/>
      <c r="F37" s="39"/>
      <c r="G37" s="39"/>
    </row>
    <row r="38" spans="1:7" s="23" customFormat="1" ht="15" x14ac:dyDescent="0.3">
      <c r="A38" s="46"/>
      <c r="B38" s="28"/>
      <c r="C38" s="54"/>
      <c r="D38" s="39"/>
      <c r="E38" s="39"/>
      <c r="F38" s="39"/>
      <c r="G38" s="39"/>
    </row>
    <row r="39" spans="1:7" s="23" customFormat="1" ht="15" x14ac:dyDescent="0.3">
      <c r="A39" s="46"/>
      <c r="B39" s="28"/>
      <c r="C39" s="54"/>
      <c r="D39" s="39"/>
      <c r="E39" s="39"/>
      <c r="F39" s="39"/>
      <c r="G39" s="39"/>
    </row>
    <row r="40" spans="1:7" s="23" customFormat="1" ht="15" x14ac:dyDescent="0.3">
      <c r="A40" s="46"/>
      <c r="B40" s="28"/>
      <c r="C40" s="54"/>
      <c r="D40" s="39"/>
      <c r="E40" s="39"/>
      <c r="F40" s="39"/>
      <c r="G40" s="39"/>
    </row>
    <row r="41" spans="1:7" s="30" customFormat="1" ht="27" customHeight="1" x14ac:dyDescent="0.3">
      <c r="A41" s="46"/>
      <c r="B41" s="28"/>
      <c r="C41" s="144" t="s">
        <v>60</v>
      </c>
      <c r="D41" s="145"/>
      <c r="E41" s="145"/>
      <c r="F41" s="145"/>
      <c r="G41" s="145"/>
    </row>
    <row r="42" spans="1:7" s="30" customFormat="1" ht="14.25" customHeight="1" x14ac:dyDescent="0.3">
      <c r="A42" s="46"/>
      <c r="B42" s="28"/>
      <c r="C42" s="144" t="s">
        <v>95</v>
      </c>
      <c r="D42" s="145"/>
      <c r="E42" s="145"/>
      <c r="F42" s="145"/>
      <c r="G42" s="145"/>
    </row>
    <row r="43" spans="1:7" s="31" customFormat="1" ht="15" x14ac:dyDescent="0.3">
      <c r="A43" s="46"/>
      <c r="B43" s="28"/>
      <c r="C43" s="149" t="s">
        <v>61</v>
      </c>
      <c r="D43" s="145"/>
      <c r="E43" s="145"/>
      <c r="F43" s="145"/>
      <c r="G43" s="145"/>
    </row>
    <row r="44" spans="1:7" s="31" customFormat="1" ht="15" x14ac:dyDescent="0.3">
      <c r="A44" s="46"/>
      <c r="B44" s="28"/>
      <c r="C44" s="144" t="s">
        <v>62</v>
      </c>
      <c r="D44" s="145"/>
      <c r="E44" s="145"/>
      <c r="F44" s="145"/>
      <c r="G44" s="145"/>
    </row>
    <row r="45" spans="1:7" s="32" customFormat="1" ht="28.5" customHeight="1" x14ac:dyDescent="0.25">
      <c r="A45" s="46"/>
      <c r="B45" s="28"/>
      <c r="C45" s="136" t="s">
        <v>63</v>
      </c>
      <c r="D45" s="137"/>
      <c r="E45" s="137"/>
      <c r="F45" s="137"/>
      <c r="G45" s="137"/>
    </row>
    <row r="46" spans="1:7" s="32" customFormat="1" ht="15" customHeight="1" x14ac:dyDescent="0.25">
      <c r="A46" s="46"/>
      <c r="B46" s="28"/>
      <c r="C46" s="54"/>
      <c r="D46" s="39"/>
      <c r="E46" s="39"/>
      <c r="F46" s="39"/>
      <c r="G46" s="39"/>
    </row>
    <row r="47" spans="1:7" s="32" customFormat="1" ht="15" x14ac:dyDescent="0.25">
      <c r="A47" s="46"/>
      <c r="B47" s="28" t="s">
        <v>36</v>
      </c>
      <c r="C47" s="149" t="s">
        <v>64</v>
      </c>
      <c r="D47" s="145"/>
      <c r="E47" s="145"/>
      <c r="F47" s="145"/>
      <c r="G47" s="145"/>
    </row>
    <row r="48" spans="1:7" s="31" customFormat="1" ht="15" x14ac:dyDescent="0.3">
      <c r="A48" s="46"/>
      <c r="B48" s="28"/>
      <c r="C48" s="55" t="s">
        <v>65</v>
      </c>
      <c r="D48" s="39"/>
      <c r="E48" s="39"/>
      <c r="F48" s="39"/>
      <c r="G48" s="39"/>
    </row>
    <row r="49" spans="1:7" s="32" customFormat="1" ht="39.75" customHeight="1" x14ac:dyDescent="0.25">
      <c r="A49" s="46"/>
      <c r="B49" s="28"/>
      <c r="C49" s="144" t="s">
        <v>66</v>
      </c>
      <c r="D49" s="145"/>
      <c r="E49" s="145"/>
      <c r="F49" s="145"/>
      <c r="G49" s="145"/>
    </row>
    <row r="50" spans="1:7" s="32" customFormat="1" ht="27.75" customHeight="1" x14ac:dyDescent="0.25">
      <c r="A50" s="46"/>
      <c r="B50" s="28"/>
      <c r="C50" s="142" t="s">
        <v>175</v>
      </c>
      <c r="D50" s="143"/>
      <c r="E50" s="143"/>
      <c r="F50" s="143"/>
      <c r="G50" s="143"/>
    </row>
    <row r="51" spans="1:7" s="32" customFormat="1" ht="15" x14ac:dyDescent="0.25">
      <c r="A51" s="46"/>
      <c r="B51" s="28"/>
      <c r="C51" s="144" t="s">
        <v>67</v>
      </c>
      <c r="D51" s="145"/>
      <c r="E51" s="145"/>
      <c r="F51" s="145"/>
      <c r="G51" s="145"/>
    </row>
    <row r="52" spans="1:7" s="4" customFormat="1" ht="12.75" customHeight="1" x14ac:dyDescent="0.3">
      <c r="A52" s="46"/>
      <c r="B52" s="28"/>
      <c r="C52" s="55" t="s">
        <v>68</v>
      </c>
      <c r="D52" s="39"/>
      <c r="E52" s="39"/>
      <c r="F52" s="39"/>
      <c r="G52" s="39"/>
    </row>
    <row r="53" spans="1:7" s="33" customFormat="1" ht="39.75" customHeight="1" x14ac:dyDescent="0.3">
      <c r="A53" s="46"/>
      <c r="B53" s="28"/>
      <c r="C53" s="144" t="s">
        <v>69</v>
      </c>
      <c r="D53" s="145"/>
      <c r="E53" s="145"/>
      <c r="F53" s="145"/>
      <c r="G53" s="145"/>
    </row>
    <row r="54" spans="1:7" s="33" customFormat="1" ht="13.5" customHeight="1" x14ac:dyDescent="0.3">
      <c r="A54" s="46"/>
      <c r="B54" s="28"/>
      <c r="C54" s="55" t="s">
        <v>70</v>
      </c>
      <c r="D54" s="39"/>
      <c r="E54" s="39"/>
      <c r="F54" s="39"/>
      <c r="G54" s="39"/>
    </row>
    <row r="55" spans="1:7" s="32" customFormat="1" ht="52.5" customHeight="1" x14ac:dyDescent="0.25">
      <c r="A55" s="46"/>
      <c r="B55" s="28"/>
      <c r="C55" s="144" t="s">
        <v>71</v>
      </c>
      <c r="D55" s="145"/>
      <c r="E55" s="145"/>
      <c r="F55" s="145"/>
      <c r="G55" s="145"/>
    </row>
    <row r="56" spans="1:7" s="32" customFormat="1" ht="66.75" customHeight="1" x14ac:dyDescent="0.25">
      <c r="A56" s="46"/>
      <c r="B56" s="28"/>
      <c r="C56" s="144" t="s">
        <v>72</v>
      </c>
      <c r="D56" s="145"/>
      <c r="E56" s="145"/>
      <c r="F56" s="145"/>
      <c r="G56" s="145"/>
    </row>
    <row r="57" spans="1:7" s="32" customFormat="1" ht="15" x14ac:dyDescent="0.25">
      <c r="A57" s="46"/>
      <c r="B57" s="28"/>
      <c r="C57" s="55" t="s">
        <v>73</v>
      </c>
      <c r="D57" s="39"/>
      <c r="E57" s="39"/>
      <c r="F57" s="39"/>
      <c r="G57" s="39"/>
    </row>
    <row r="58" spans="1:7" s="32" customFormat="1" ht="27.75" customHeight="1" x14ac:dyDescent="0.25">
      <c r="A58" s="46"/>
      <c r="B58" s="28"/>
      <c r="C58" s="144" t="s">
        <v>96</v>
      </c>
      <c r="D58" s="145"/>
      <c r="E58" s="145"/>
      <c r="F58" s="145"/>
      <c r="G58" s="145"/>
    </row>
    <row r="59" spans="1:7" s="34" customFormat="1" ht="15" x14ac:dyDescent="0.3">
      <c r="A59" s="46"/>
      <c r="B59" s="28"/>
      <c r="C59" s="55" t="s">
        <v>22</v>
      </c>
      <c r="D59" s="39"/>
      <c r="E59" s="39"/>
      <c r="F59" s="39"/>
      <c r="G59" s="39"/>
    </row>
    <row r="60" spans="1:7" s="33" customFormat="1" ht="42" customHeight="1" x14ac:dyDescent="0.3">
      <c r="A60" s="46"/>
      <c r="B60" s="28"/>
      <c r="C60" s="144" t="s">
        <v>74</v>
      </c>
      <c r="D60" s="145"/>
      <c r="E60" s="145"/>
      <c r="F60" s="145"/>
      <c r="G60" s="145"/>
    </row>
    <row r="61" spans="1:7" s="33" customFormat="1" ht="15" x14ac:dyDescent="0.3">
      <c r="A61" s="46"/>
      <c r="B61" s="28"/>
      <c r="C61" s="55" t="s">
        <v>75</v>
      </c>
      <c r="D61" s="39"/>
      <c r="E61" s="39"/>
      <c r="F61" s="39"/>
      <c r="G61" s="39"/>
    </row>
    <row r="62" spans="1:7" s="32" customFormat="1" ht="27" customHeight="1" x14ac:dyDescent="0.25">
      <c r="A62" s="46"/>
      <c r="B62" s="28"/>
      <c r="C62" s="144" t="s">
        <v>76</v>
      </c>
      <c r="D62" s="145"/>
      <c r="E62" s="145"/>
      <c r="F62" s="145"/>
      <c r="G62" s="145"/>
    </row>
    <row r="63" spans="1:7" s="32" customFormat="1" ht="15" x14ac:dyDescent="0.25">
      <c r="A63" s="46"/>
      <c r="B63" s="28"/>
      <c r="C63" s="55" t="s">
        <v>77</v>
      </c>
      <c r="D63" s="39"/>
      <c r="E63" s="39"/>
      <c r="F63" s="39"/>
      <c r="G63" s="39"/>
    </row>
    <row r="64" spans="1:7" s="32" customFormat="1" ht="39" customHeight="1" x14ac:dyDescent="0.25">
      <c r="A64" s="46"/>
      <c r="B64" s="28"/>
      <c r="C64" s="144" t="s">
        <v>78</v>
      </c>
      <c r="D64" s="145"/>
      <c r="E64" s="145"/>
      <c r="F64" s="145"/>
      <c r="G64" s="145"/>
    </row>
    <row r="65" spans="1:7" s="32" customFormat="1" ht="14.25" customHeight="1" x14ac:dyDescent="0.25">
      <c r="A65" s="46"/>
      <c r="B65" s="28"/>
      <c r="C65" s="144" t="s">
        <v>79</v>
      </c>
      <c r="D65" s="145"/>
      <c r="E65" s="145"/>
      <c r="F65" s="145"/>
      <c r="G65" s="145"/>
    </row>
    <row r="66" spans="1:7" s="4" customFormat="1" ht="15" x14ac:dyDescent="0.3">
      <c r="A66" s="46"/>
      <c r="B66" s="28"/>
      <c r="C66" s="55" t="s">
        <v>80</v>
      </c>
      <c r="D66" s="39"/>
      <c r="E66" s="39"/>
      <c r="F66" s="39"/>
      <c r="G66" s="39"/>
    </row>
    <row r="67" spans="1:7" s="14" customFormat="1" ht="53.25" customHeight="1" x14ac:dyDescent="0.3">
      <c r="A67" s="46"/>
      <c r="B67" s="28"/>
      <c r="C67" s="144" t="s">
        <v>81</v>
      </c>
      <c r="D67" s="145"/>
      <c r="E67" s="145"/>
      <c r="F67" s="145"/>
      <c r="G67" s="145"/>
    </row>
    <row r="68" spans="1:7" s="14" customFormat="1" ht="29.25" customHeight="1" x14ac:dyDescent="0.3">
      <c r="A68" s="46"/>
      <c r="B68" s="28"/>
      <c r="C68" s="142" t="s">
        <v>82</v>
      </c>
      <c r="D68" s="143"/>
      <c r="E68" s="143"/>
      <c r="F68" s="143"/>
      <c r="G68" s="143"/>
    </row>
    <row r="69" spans="1:7" s="14" customFormat="1" ht="15" customHeight="1" x14ac:dyDescent="0.3">
      <c r="A69" s="46"/>
      <c r="B69" s="28"/>
      <c r="C69" s="58"/>
      <c r="D69" s="59"/>
      <c r="E69" s="59"/>
      <c r="F69" s="59"/>
      <c r="G69" s="59"/>
    </row>
    <row r="70" spans="1:7" s="14" customFormat="1" ht="15" customHeight="1" x14ac:dyDescent="0.3">
      <c r="A70" s="46"/>
      <c r="B70" s="28"/>
      <c r="C70" s="58"/>
      <c r="D70" s="59"/>
      <c r="E70" s="59"/>
      <c r="F70" s="59"/>
      <c r="G70" s="59"/>
    </row>
    <row r="71" spans="1:7" s="14" customFormat="1" ht="15" customHeight="1" x14ac:dyDescent="0.3">
      <c r="A71" s="46"/>
      <c r="B71" s="28"/>
      <c r="C71" s="71"/>
      <c r="D71" s="72"/>
      <c r="E71" s="72"/>
      <c r="F71" s="72"/>
      <c r="G71" s="72"/>
    </row>
    <row r="72" spans="1:7" s="26" customFormat="1" ht="15" x14ac:dyDescent="0.25">
      <c r="A72" s="46"/>
      <c r="B72" s="28"/>
      <c r="C72" s="55" t="s">
        <v>83</v>
      </c>
      <c r="D72" s="39"/>
      <c r="E72" s="39"/>
      <c r="F72" s="39"/>
      <c r="G72" s="39"/>
    </row>
    <row r="73" spans="1:7" s="26" customFormat="1" ht="15" x14ac:dyDescent="0.25">
      <c r="A73" s="46"/>
      <c r="B73" s="28"/>
      <c r="C73" s="144" t="s">
        <v>84</v>
      </c>
      <c r="D73" s="145"/>
      <c r="E73" s="145"/>
      <c r="F73" s="145"/>
      <c r="G73" s="145"/>
    </row>
    <row r="74" spans="1:7" s="26" customFormat="1" ht="15" x14ac:dyDescent="0.25">
      <c r="A74" s="46"/>
      <c r="B74" s="28"/>
      <c r="C74" s="144" t="s">
        <v>85</v>
      </c>
      <c r="D74" s="145"/>
      <c r="E74" s="145"/>
      <c r="F74" s="145"/>
      <c r="G74" s="145"/>
    </row>
    <row r="75" spans="1:7" s="26" customFormat="1" ht="15" x14ac:dyDescent="0.25">
      <c r="A75" s="46"/>
      <c r="B75" s="28"/>
      <c r="C75" s="144" t="s">
        <v>86</v>
      </c>
      <c r="D75" s="145"/>
      <c r="E75" s="145"/>
      <c r="F75" s="145"/>
      <c r="G75" s="145"/>
    </row>
    <row r="76" spans="1:7" s="4" customFormat="1" ht="15" x14ac:dyDescent="0.3">
      <c r="A76" s="46"/>
      <c r="B76" s="28"/>
      <c r="C76" s="144" t="s">
        <v>87</v>
      </c>
      <c r="D76" s="145"/>
      <c r="E76" s="145"/>
      <c r="F76" s="145"/>
      <c r="G76" s="145"/>
    </row>
    <row r="77" spans="1:7" s="14" customFormat="1" ht="15" x14ac:dyDescent="0.3">
      <c r="A77" s="46"/>
      <c r="B77" s="28"/>
      <c r="C77" s="144" t="s">
        <v>88</v>
      </c>
      <c r="D77" s="145"/>
      <c r="E77" s="145"/>
      <c r="F77" s="145"/>
      <c r="G77" s="145"/>
    </row>
    <row r="78" spans="1:7" s="14" customFormat="1" x14ac:dyDescent="0.3">
      <c r="A78" s="46"/>
      <c r="B78" s="28"/>
      <c r="C78" s="144" t="s">
        <v>89</v>
      </c>
      <c r="D78" s="144"/>
      <c r="E78" s="144"/>
      <c r="F78" s="144"/>
      <c r="G78" s="144"/>
    </row>
    <row r="79" spans="1:7" s="14" customFormat="1" ht="15" customHeight="1" x14ac:dyDescent="0.3">
      <c r="A79" s="46"/>
      <c r="B79" s="28"/>
      <c r="C79" s="144" t="s">
        <v>90</v>
      </c>
      <c r="D79" s="144"/>
      <c r="E79" s="144"/>
      <c r="F79" s="144"/>
      <c r="G79" s="144"/>
    </row>
    <row r="80" spans="1:7" s="14" customFormat="1" ht="27" customHeight="1" x14ac:dyDescent="0.3">
      <c r="A80" s="46"/>
      <c r="B80" s="28"/>
      <c r="C80" s="144" t="s">
        <v>91</v>
      </c>
      <c r="D80" s="145"/>
      <c r="E80" s="145"/>
      <c r="F80" s="145"/>
      <c r="G80" s="145"/>
    </row>
    <row r="81" spans="1:7" s="26" customFormat="1" ht="30" customHeight="1" x14ac:dyDescent="0.25">
      <c r="A81" s="46"/>
      <c r="B81" s="28"/>
      <c r="C81" s="144" t="s">
        <v>92</v>
      </c>
      <c r="D81" s="145"/>
      <c r="E81" s="145"/>
      <c r="F81" s="145"/>
      <c r="G81" s="145"/>
    </row>
    <row r="82" spans="1:7" s="4" customFormat="1" ht="40.5" customHeight="1" x14ac:dyDescent="0.3">
      <c r="A82" s="46"/>
      <c r="B82" s="28"/>
      <c r="C82" s="144" t="s">
        <v>93</v>
      </c>
      <c r="D82" s="145"/>
      <c r="E82" s="145"/>
      <c r="F82" s="145"/>
      <c r="G82" s="145"/>
    </row>
  </sheetData>
  <sheetProtection password="DFD7" sheet="1" objects="1" scenarios="1"/>
  <mergeCells count="51">
    <mergeCell ref="A1:G4"/>
    <mergeCell ref="C81:G81"/>
    <mergeCell ref="C82:G82"/>
    <mergeCell ref="C75:G75"/>
    <mergeCell ref="C76:G76"/>
    <mergeCell ref="C77:G77"/>
    <mergeCell ref="C78:G78"/>
    <mergeCell ref="C79:G79"/>
    <mergeCell ref="C80:G80"/>
    <mergeCell ref="C74:G74"/>
    <mergeCell ref="C53:G53"/>
    <mergeCell ref="C55:G55"/>
    <mergeCell ref="C56:G56"/>
    <mergeCell ref="C58:G58"/>
    <mergeCell ref="C64:G64"/>
    <mergeCell ref="C65:G65"/>
    <mergeCell ref="C68:G68"/>
    <mergeCell ref="C73:G73"/>
    <mergeCell ref="C51:G51"/>
    <mergeCell ref="C34:G34"/>
    <mergeCell ref="C35:G35"/>
    <mergeCell ref="C36:G36"/>
    <mergeCell ref="C41:G41"/>
    <mergeCell ref="C42:G42"/>
    <mergeCell ref="C43:G43"/>
    <mergeCell ref="C44:G44"/>
    <mergeCell ref="C45:G45"/>
    <mergeCell ref="C47:G47"/>
    <mergeCell ref="C49:G49"/>
    <mergeCell ref="C29:G29"/>
    <mergeCell ref="C30:G30"/>
    <mergeCell ref="C31:G31"/>
    <mergeCell ref="C67:G67"/>
    <mergeCell ref="A6:F6"/>
    <mergeCell ref="A7:F7"/>
    <mergeCell ref="C32:G32"/>
    <mergeCell ref="C50:G50"/>
    <mergeCell ref="C60:G60"/>
    <mergeCell ref="C62:G62"/>
    <mergeCell ref="C11:G11"/>
    <mergeCell ref="C12:G12"/>
    <mergeCell ref="C19:G19"/>
    <mergeCell ref="C20:G20"/>
    <mergeCell ref="C33:G33"/>
    <mergeCell ref="C21:G21"/>
    <mergeCell ref="C28:G28"/>
    <mergeCell ref="C23:G23"/>
    <mergeCell ref="C24:G24"/>
    <mergeCell ref="C25:G25"/>
    <mergeCell ref="C26:G26"/>
    <mergeCell ref="C27:G27"/>
  </mergeCells>
  <pageMargins left="0.78740157480314965" right="0.59055118110236215" top="0.74803149606299213" bottom="0.74803149606299213" header="0.31496062992125984" footer="0.31496062992125984"/>
  <pageSetup paperSize="9" orientation="portrait" horizontalDpi="1200" verticalDpi="1200" r:id="rId1"/>
  <headerFooter>
    <oddHeader>&amp;C&amp;"Century Gothic,Regular"&amp;7Troškovnik radova  rekonstrukcije dijela akvarijskih bazena / Akvarij u Dubrovniku  / č.zgr. 2642/2, 2642/5 tj. k.č. 4642, sve k.o. Dubrovnik
naručitelj: Sveučilište u Dubrovniku / TD 06-2020 / lipanj 2020.</oddHeader>
    <oddFooter>&amp;C&amp;"Century Gothic,Regular"&amp;7STUDIO PRESJEK d.o.o. za arhitektonsko projektiranje, Žrtava s Dakse 36, 20000 Dubrovnik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showZeros="0" tabSelected="1" topLeftCell="A145" zoomScalePageLayoutView="80" workbookViewId="0">
      <selection activeCell="F154" sqref="F154"/>
    </sheetView>
  </sheetViews>
  <sheetFormatPr defaultColWidth="9.140625" defaultRowHeight="13.5" x14ac:dyDescent="0.3"/>
  <cols>
    <col min="1" max="1" width="4" style="79" customWidth="1"/>
    <col min="2" max="2" width="4" style="60" customWidth="1"/>
    <col min="3" max="3" width="41.140625" style="14" customWidth="1"/>
    <col min="4" max="4" width="6" style="19" customWidth="1"/>
    <col min="5" max="5" width="9.140625" style="15" customWidth="1"/>
    <col min="6" max="6" width="11" style="104" customWidth="1"/>
    <col min="7" max="7" width="13.5703125" style="127" customWidth="1"/>
    <col min="8" max="16384" width="9.140625" style="2"/>
  </cols>
  <sheetData>
    <row r="1" spans="1:7" ht="27" x14ac:dyDescent="0.3">
      <c r="A1" s="111" t="s">
        <v>0</v>
      </c>
      <c r="B1" s="112" t="s">
        <v>1</v>
      </c>
      <c r="C1" s="112" t="s">
        <v>166</v>
      </c>
      <c r="D1" s="113" t="s">
        <v>167</v>
      </c>
      <c r="E1" s="112" t="s">
        <v>168</v>
      </c>
      <c r="F1" s="114" t="s">
        <v>169</v>
      </c>
      <c r="G1" s="125" t="s">
        <v>170</v>
      </c>
    </row>
    <row r="3" spans="1:7" x14ac:dyDescent="0.3">
      <c r="A3" s="78" t="s">
        <v>2</v>
      </c>
      <c r="B3" s="61"/>
      <c r="C3" s="62" t="s">
        <v>110</v>
      </c>
      <c r="D3" s="63"/>
      <c r="E3" s="64"/>
      <c r="F3" s="102"/>
      <c r="G3" s="126">
        <f>SUM(G11)</f>
        <v>0</v>
      </c>
    </row>
    <row r="5" spans="1:7" x14ac:dyDescent="0.3">
      <c r="C5" s="115" t="s">
        <v>141</v>
      </c>
    </row>
    <row r="6" spans="1:7" ht="54" x14ac:dyDescent="0.3">
      <c r="B6" s="18"/>
      <c r="C6" s="10" t="s">
        <v>128</v>
      </c>
    </row>
    <row r="7" spans="1:7" x14ac:dyDescent="0.3">
      <c r="B7" s="18"/>
      <c r="C7" s="10"/>
    </row>
    <row r="8" spans="1:7" ht="13.5" customHeight="1" x14ac:dyDescent="0.3">
      <c r="A8" s="80" t="str">
        <f>A3</f>
        <v>1.</v>
      </c>
      <c r="B8" s="70">
        <v>1</v>
      </c>
      <c r="C8" s="115" t="s">
        <v>3</v>
      </c>
      <c r="D8" s="14"/>
      <c r="E8" s="14"/>
    </row>
    <row r="9" spans="1:7" s="4" customFormat="1" ht="95.25" customHeight="1" x14ac:dyDescent="0.3">
      <c r="A9" s="79"/>
      <c r="B9" s="18"/>
      <c r="C9" s="10" t="s">
        <v>97</v>
      </c>
      <c r="D9" s="19"/>
      <c r="E9" s="15"/>
      <c r="F9" s="104"/>
      <c r="G9" s="127"/>
    </row>
    <row r="10" spans="1:7" ht="40.5" x14ac:dyDescent="0.3">
      <c r="B10" s="18"/>
      <c r="C10" s="10" t="s">
        <v>15</v>
      </c>
      <c r="D10" s="20"/>
      <c r="E10" s="13"/>
      <c r="F10" s="103"/>
    </row>
    <row r="11" spans="1:7" x14ac:dyDescent="0.3">
      <c r="B11" s="18"/>
      <c r="C11" s="116" t="s">
        <v>4</v>
      </c>
      <c r="D11" s="24" t="s">
        <v>5</v>
      </c>
      <c r="E11" s="12">
        <v>1</v>
      </c>
      <c r="F11" s="100"/>
      <c r="G11" s="127">
        <f>E11*F11</f>
        <v>0</v>
      </c>
    </row>
    <row r="12" spans="1:7" x14ac:dyDescent="0.3">
      <c r="B12" s="18"/>
      <c r="C12" s="116"/>
      <c r="D12" s="24"/>
      <c r="E12" s="12"/>
      <c r="F12" s="100"/>
    </row>
    <row r="13" spans="1:7" x14ac:dyDescent="0.3">
      <c r="B13" s="18"/>
      <c r="C13" s="116"/>
      <c r="D13" s="24"/>
      <c r="E13" s="12"/>
      <c r="F13" s="100"/>
    </row>
    <row r="14" spans="1:7" x14ac:dyDescent="0.3">
      <c r="A14" s="78" t="s">
        <v>129</v>
      </c>
      <c r="B14" s="61"/>
      <c r="C14" s="62" t="s">
        <v>111</v>
      </c>
      <c r="D14" s="63"/>
      <c r="E14" s="64"/>
      <c r="F14" s="102"/>
      <c r="G14" s="126">
        <f>SUM(G18:G22)</f>
        <v>0</v>
      </c>
    </row>
    <row r="15" spans="1:7" ht="16.5" customHeight="1" x14ac:dyDescent="0.3">
      <c r="B15" s="18"/>
      <c r="C15" s="116"/>
      <c r="D15" s="24"/>
      <c r="E15" s="12"/>
      <c r="F15" s="100"/>
    </row>
    <row r="16" spans="1:7" s="26" customFormat="1" x14ac:dyDescent="0.3">
      <c r="A16" s="83" t="s">
        <v>129</v>
      </c>
      <c r="B16" s="70">
        <v>1</v>
      </c>
      <c r="C16" s="65" t="s">
        <v>98</v>
      </c>
      <c r="D16" s="60"/>
      <c r="E16" s="60"/>
      <c r="F16" s="117"/>
      <c r="G16" s="128"/>
    </row>
    <row r="17" spans="1:7" s="26" customFormat="1" ht="67.5" x14ac:dyDescent="0.3">
      <c r="A17" s="80"/>
      <c r="B17" s="27"/>
      <c r="C17" s="10" t="s">
        <v>139</v>
      </c>
      <c r="D17" s="14"/>
      <c r="E17" s="14"/>
      <c r="F17" s="104"/>
      <c r="G17" s="127"/>
    </row>
    <row r="18" spans="1:7" s="23" customFormat="1" x14ac:dyDescent="0.3">
      <c r="A18" s="79"/>
      <c r="B18" s="18"/>
      <c r="C18" s="11" t="s">
        <v>99</v>
      </c>
      <c r="D18" s="24" t="s">
        <v>6</v>
      </c>
      <c r="E18" s="12">
        <v>18</v>
      </c>
      <c r="F18" s="99"/>
      <c r="G18" s="127">
        <f>E18*F18</f>
        <v>0</v>
      </c>
    </row>
    <row r="19" spans="1:7" s="23" customFormat="1" x14ac:dyDescent="0.3">
      <c r="A19" s="79"/>
      <c r="B19" s="18"/>
      <c r="C19" s="11"/>
      <c r="D19" s="24"/>
      <c r="E19" s="12"/>
      <c r="F19" s="99"/>
      <c r="G19" s="127"/>
    </row>
    <row r="20" spans="1:7" s="30" customFormat="1" ht="14.25" customHeight="1" x14ac:dyDescent="0.3">
      <c r="A20" s="80">
        <v>2</v>
      </c>
      <c r="B20" s="27">
        <f>B16+1</f>
        <v>2</v>
      </c>
      <c r="C20" s="8" t="s">
        <v>100</v>
      </c>
      <c r="D20" s="14"/>
      <c r="E20" s="14"/>
      <c r="F20" s="104"/>
      <c r="G20" s="127"/>
    </row>
    <row r="21" spans="1:7" s="30" customFormat="1" ht="54" customHeight="1" x14ac:dyDescent="0.3">
      <c r="A21" s="81"/>
      <c r="B21" s="35"/>
      <c r="C21" s="10" t="s">
        <v>103</v>
      </c>
      <c r="D21" s="74"/>
      <c r="E21" s="73"/>
      <c r="F21" s="105"/>
      <c r="G21" s="129"/>
    </row>
    <row r="22" spans="1:7" s="32" customFormat="1" x14ac:dyDescent="0.3">
      <c r="A22" s="79"/>
      <c r="B22" s="18"/>
      <c r="C22" s="11" t="s">
        <v>8</v>
      </c>
      <c r="D22" s="24" t="s">
        <v>7</v>
      </c>
      <c r="E22" s="12">
        <v>7</v>
      </c>
      <c r="F22" s="100"/>
      <c r="G22" s="127">
        <f>E22*F22</f>
        <v>0</v>
      </c>
    </row>
    <row r="23" spans="1:7" s="4" customFormat="1" x14ac:dyDescent="0.3">
      <c r="A23" s="78" t="s">
        <v>130</v>
      </c>
      <c r="B23" s="61"/>
      <c r="C23" s="62" t="s">
        <v>112</v>
      </c>
      <c r="D23" s="63"/>
      <c r="E23" s="64"/>
      <c r="F23" s="102"/>
      <c r="G23" s="126">
        <f>SUM(G24:G38)</f>
        <v>0</v>
      </c>
    </row>
    <row r="24" spans="1:7" s="4" customFormat="1" x14ac:dyDescent="0.3">
      <c r="A24" s="79"/>
      <c r="B24" s="18"/>
      <c r="C24" s="11"/>
      <c r="D24" s="24"/>
      <c r="E24" s="12"/>
      <c r="F24" s="100"/>
      <c r="G24" s="127"/>
    </row>
    <row r="25" spans="1:7" s="33" customFormat="1" ht="14.25" customHeight="1" x14ac:dyDescent="0.3">
      <c r="A25" s="80" t="str">
        <f>A23</f>
        <v>3.</v>
      </c>
      <c r="B25" s="27">
        <v>1</v>
      </c>
      <c r="C25" s="21" t="s">
        <v>26</v>
      </c>
      <c r="D25" s="14"/>
      <c r="E25" s="14"/>
      <c r="F25" s="104"/>
      <c r="G25" s="127"/>
    </row>
    <row r="26" spans="1:7" s="33" customFormat="1" ht="108" x14ac:dyDescent="0.3">
      <c r="A26" s="80"/>
      <c r="B26" s="27"/>
      <c r="C26" s="10" t="s">
        <v>142</v>
      </c>
      <c r="D26" s="14"/>
      <c r="E26" s="14"/>
      <c r="F26" s="104"/>
      <c r="G26" s="127"/>
    </row>
    <row r="27" spans="1:7" s="33" customFormat="1" ht="15" customHeight="1" x14ac:dyDescent="0.3">
      <c r="A27" s="79"/>
      <c r="B27" s="18"/>
      <c r="C27" s="11" t="s">
        <v>119</v>
      </c>
      <c r="D27" s="20"/>
      <c r="E27" s="13"/>
      <c r="F27" s="106"/>
      <c r="G27" s="127"/>
    </row>
    <row r="28" spans="1:7" s="33" customFormat="1" x14ac:dyDescent="0.3">
      <c r="A28" s="77"/>
      <c r="B28" s="17" t="s">
        <v>9</v>
      </c>
      <c r="C28" s="11" t="s">
        <v>17</v>
      </c>
      <c r="D28" s="24" t="s">
        <v>7</v>
      </c>
      <c r="E28" s="12">
        <v>8</v>
      </c>
      <c r="F28" s="99"/>
      <c r="G28" s="127">
        <f>E28*F28</f>
        <v>0</v>
      </c>
    </row>
    <row r="29" spans="1:7" s="32" customFormat="1" x14ac:dyDescent="0.25">
      <c r="A29" s="77"/>
      <c r="B29" s="17" t="s">
        <v>10</v>
      </c>
      <c r="C29" s="11" t="s">
        <v>18</v>
      </c>
      <c r="D29" s="24" t="s">
        <v>7</v>
      </c>
      <c r="E29" s="12">
        <v>2</v>
      </c>
      <c r="F29" s="99"/>
      <c r="G29" s="127">
        <f t="shared" ref="G29:G30" si="0">E29*F29</f>
        <v>0</v>
      </c>
    </row>
    <row r="30" spans="1:7" s="32" customFormat="1" x14ac:dyDescent="0.25">
      <c r="A30" s="77"/>
      <c r="B30" s="17" t="s">
        <v>11</v>
      </c>
      <c r="C30" s="11" t="s">
        <v>19</v>
      </c>
      <c r="D30" s="24" t="s">
        <v>7</v>
      </c>
      <c r="E30" s="12">
        <v>8.5</v>
      </c>
      <c r="F30" s="99"/>
      <c r="G30" s="127">
        <f t="shared" si="0"/>
        <v>0</v>
      </c>
    </row>
    <row r="31" spans="1:7" s="32" customFormat="1" x14ac:dyDescent="0.3">
      <c r="A31" s="79"/>
      <c r="B31" s="18"/>
      <c r="C31" s="11"/>
      <c r="D31" s="20"/>
      <c r="E31" s="13"/>
      <c r="F31" s="103"/>
      <c r="G31" s="127"/>
    </row>
    <row r="32" spans="1:7" s="32" customFormat="1" x14ac:dyDescent="0.3">
      <c r="A32" s="80">
        <v>3</v>
      </c>
      <c r="B32" s="27">
        <f>B25+1</f>
        <v>2</v>
      </c>
      <c r="C32" s="8" t="s">
        <v>101</v>
      </c>
      <c r="D32" s="14"/>
      <c r="E32" s="14"/>
      <c r="F32" s="104"/>
      <c r="G32" s="127"/>
    </row>
    <row r="33" spans="1:7" s="32" customFormat="1" ht="54" x14ac:dyDescent="0.3">
      <c r="A33" s="81"/>
      <c r="B33" s="35"/>
      <c r="C33" s="10" t="s">
        <v>140</v>
      </c>
      <c r="D33" s="74"/>
      <c r="E33" s="73"/>
      <c r="F33" s="105"/>
      <c r="G33" s="129"/>
    </row>
    <row r="34" spans="1:7" s="4" customFormat="1" x14ac:dyDescent="0.3">
      <c r="A34" s="79"/>
      <c r="B34" s="18"/>
      <c r="C34" s="11" t="s">
        <v>102</v>
      </c>
      <c r="D34" s="20"/>
      <c r="E34" s="13"/>
      <c r="F34" s="103"/>
      <c r="G34" s="127"/>
    </row>
    <row r="35" spans="1:7" s="14" customFormat="1" x14ac:dyDescent="0.3">
      <c r="A35" s="77"/>
      <c r="B35" s="17" t="s">
        <v>9</v>
      </c>
      <c r="C35" s="11" t="s">
        <v>104</v>
      </c>
      <c r="D35" s="24" t="s">
        <v>7</v>
      </c>
      <c r="E35" s="12">
        <v>15</v>
      </c>
      <c r="F35" s="100"/>
      <c r="G35" s="127">
        <f>E35*F35</f>
        <v>0</v>
      </c>
    </row>
    <row r="36" spans="1:7" s="14" customFormat="1" x14ac:dyDescent="0.3">
      <c r="A36" s="77"/>
      <c r="B36" s="17" t="s">
        <v>10</v>
      </c>
      <c r="C36" s="11" t="s">
        <v>105</v>
      </c>
      <c r="D36" s="24" t="s">
        <v>6</v>
      </c>
      <c r="E36" s="12">
        <v>100</v>
      </c>
      <c r="F36" s="100"/>
      <c r="G36" s="127">
        <f>E36*F36</f>
        <v>0</v>
      </c>
    </row>
    <row r="37" spans="1:7" s="14" customFormat="1" x14ac:dyDescent="0.3">
      <c r="A37" s="77"/>
      <c r="B37" s="17"/>
      <c r="C37" s="11"/>
      <c r="D37" s="24"/>
      <c r="E37" s="12"/>
      <c r="F37" s="100"/>
      <c r="G37" s="127"/>
    </row>
    <row r="38" spans="1:7" s="94" customFormat="1" x14ac:dyDescent="0.3">
      <c r="A38" s="90"/>
      <c r="B38" s="91"/>
      <c r="C38" s="11"/>
      <c r="D38" s="92"/>
      <c r="E38" s="93"/>
      <c r="F38" s="101"/>
      <c r="G38" s="130"/>
    </row>
    <row r="39" spans="1:7" s="89" customFormat="1" x14ac:dyDescent="0.25">
      <c r="A39" s="78" t="s">
        <v>131</v>
      </c>
      <c r="B39" s="61"/>
      <c r="C39" s="62" t="s">
        <v>113</v>
      </c>
      <c r="D39" s="63"/>
      <c r="E39" s="64"/>
      <c r="F39" s="102"/>
      <c r="G39" s="126">
        <f>SUM(G40:G78)</f>
        <v>0</v>
      </c>
    </row>
    <row r="40" spans="1:7" s="26" customFormat="1" x14ac:dyDescent="0.3">
      <c r="A40" s="79"/>
      <c r="B40" s="18"/>
      <c r="C40" s="11"/>
      <c r="D40" s="20"/>
      <c r="E40" s="13"/>
      <c r="F40" s="103"/>
      <c r="G40" s="127"/>
    </row>
    <row r="41" spans="1:7" s="26" customFormat="1" x14ac:dyDescent="0.3">
      <c r="A41" s="80" t="str">
        <f>A39</f>
        <v>4.</v>
      </c>
      <c r="B41" s="27">
        <v>1</v>
      </c>
      <c r="C41" s="8" t="s">
        <v>20</v>
      </c>
      <c r="D41" s="14"/>
      <c r="E41" s="14"/>
      <c r="F41" s="104"/>
      <c r="G41" s="127"/>
    </row>
    <row r="42" spans="1:7" s="26" customFormat="1" ht="67.5" x14ac:dyDescent="0.3">
      <c r="A42" s="81"/>
      <c r="B42" s="35"/>
      <c r="C42" s="10" t="s">
        <v>181</v>
      </c>
      <c r="D42" s="74"/>
      <c r="E42" s="73"/>
      <c r="F42" s="105"/>
      <c r="G42" s="129"/>
    </row>
    <row r="43" spans="1:7" s="4" customFormat="1" x14ac:dyDescent="0.3">
      <c r="A43" s="79"/>
      <c r="B43" s="18"/>
      <c r="C43" s="11" t="s">
        <v>8</v>
      </c>
      <c r="D43" s="20"/>
      <c r="E43" s="13"/>
      <c r="F43" s="103"/>
      <c r="G43" s="127"/>
    </row>
    <row r="44" spans="1:7" s="14" customFormat="1" x14ac:dyDescent="0.3">
      <c r="A44" s="77"/>
      <c r="B44" s="17" t="s">
        <v>9</v>
      </c>
      <c r="C44" s="11" t="s">
        <v>17</v>
      </c>
      <c r="D44" s="24" t="s">
        <v>7</v>
      </c>
      <c r="E44" s="12">
        <v>1.5</v>
      </c>
      <c r="F44" s="100"/>
      <c r="G44" s="127">
        <f>E44*F44</f>
        <v>0</v>
      </c>
    </row>
    <row r="45" spans="1:7" s="14" customFormat="1" x14ac:dyDescent="0.3">
      <c r="A45" s="77"/>
      <c r="B45" s="17" t="s">
        <v>10</v>
      </c>
      <c r="C45" s="11" t="s">
        <v>18</v>
      </c>
      <c r="D45" s="24" t="s">
        <v>7</v>
      </c>
      <c r="E45" s="12">
        <v>1.3</v>
      </c>
      <c r="F45" s="100"/>
      <c r="G45" s="127">
        <f t="shared" ref="G45:G46" si="1">E45*F45</f>
        <v>0</v>
      </c>
    </row>
    <row r="46" spans="1:7" s="14" customFormat="1" ht="16.5" customHeight="1" x14ac:dyDescent="0.3">
      <c r="A46" s="77"/>
      <c r="B46" s="17" t="s">
        <v>11</v>
      </c>
      <c r="C46" s="11" t="s">
        <v>19</v>
      </c>
      <c r="D46" s="24" t="s">
        <v>7</v>
      </c>
      <c r="E46" s="12">
        <v>1.8</v>
      </c>
      <c r="F46" s="100"/>
      <c r="G46" s="127">
        <f t="shared" si="1"/>
        <v>0</v>
      </c>
    </row>
    <row r="47" spans="1:7" s="26" customFormat="1" x14ac:dyDescent="0.3">
      <c r="A47" s="81"/>
      <c r="B47" s="35"/>
      <c r="C47" s="9"/>
      <c r="D47" s="36"/>
      <c r="E47" s="37"/>
      <c r="F47" s="106"/>
      <c r="G47" s="129"/>
    </row>
    <row r="48" spans="1:7" s="7" customFormat="1" ht="14.25" customHeight="1" x14ac:dyDescent="0.25">
      <c r="A48" s="84" t="str">
        <f>A39</f>
        <v>4.</v>
      </c>
      <c r="B48" s="85">
        <f>B41+1</f>
        <v>2</v>
      </c>
      <c r="C48" s="8" t="s">
        <v>31</v>
      </c>
      <c r="D48" s="86"/>
      <c r="E48" s="86"/>
      <c r="F48" s="107"/>
      <c r="G48" s="131"/>
    </row>
    <row r="49" spans="1:7" s="87" customFormat="1" ht="43.5" customHeight="1" x14ac:dyDescent="0.3">
      <c r="A49" s="95">
        <f t="shared" ref="A49" si="2">A42</f>
        <v>0</v>
      </c>
      <c r="B49" s="96"/>
      <c r="C49" s="11" t="s">
        <v>180</v>
      </c>
      <c r="D49" s="97"/>
      <c r="E49" s="98"/>
      <c r="F49" s="108"/>
      <c r="G49" s="132"/>
    </row>
    <row r="50" spans="1:7" s="87" customFormat="1" ht="67.5" x14ac:dyDescent="0.3">
      <c r="A50" s="82"/>
      <c r="B50" s="35"/>
      <c r="C50" s="10" t="s">
        <v>138</v>
      </c>
      <c r="D50" s="74"/>
      <c r="E50" s="73"/>
      <c r="F50" s="105"/>
      <c r="G50" s="129"/>
    </row>
    <row r="51" spans="1:7" x14ac:dyDescent="0.3">
      <c r="A51" s="82">
        <f>A43</f>
        <v>0</v>
      </c>
      <c r="B51" s="35"/>
      <c r="C51" s="11" t="s">
        <v>21</v>
      </c>
      <c r="D51" s="75"/>
      <c r="E51" s="16"/>
      <c r="F51" s="99">
        <v>0</v>
      </c>
      <c r="G51" s="129"/>
    </row>
    <row r="52" spans="1:7" x14ac:dyDescent="0.3">
      <c r="A52" s="82">
        <f>A44</f>
        <v>0</v>
      </c>
      <c r="B52" s="35"/>
      <c r="C52" s="76" t="s">
        <v>22</v>
      </c>
      <c r="D52" s="75"/>
      <c r="E52" s="16"/>
      <c r="F52" s="99"/>
      <c r="G52" s="129"/>
    </row>
    <row r="53" spans="1:7" x14ac:dyDescent="0.3">
      <c r="A53" s="82">
        <f>A45</f>
        <v>0</v>
      </c>
      <c r="B53" s="17" t="s">
        <v>9</v>
      </c>
      <c r="C53" s="11" t="s">
        <v>17</v>
      </c>
      <c r="D53" s="24" t="s">
        <v>6</v>
      </c>
      <c r="E53" s="12">
        <v>6</v>
      </c>
      <c r="F53" s="100"/>
      <c r="G53" s="127">
        <f>E53*F53</f>
        <v>0</v>
      </c>
    </row>
    <row r="54" spans="1:7" x14ac:dyDescent="0.3">
      <c r="A54" s="82">
        <f>A46</f>
        <v>0</v>
      </c>
      <c r="B54" s="17" t="s">
        <v>10</v>
      </c>
      <c r="C54" s="11" t="s">
        <v>18</v>
      </c>
      <c r="D54" s="24" t="s">
        <v>6</v>
      </c>
      <c r="E54" s="12">
        <v>5</v>
      </c>
      <c r="F54" s="100"/>
      <c r="G54" s="127">
        <f t="shared" ref="G54:G55" si="3">E54*F54</f>
        <v>0</v>
      </c>
    </row>
    <row r="55" spans="1:7" x14ac:dyDescent="0.3">
      <c r="A55" s="82"/>
      <c r="B55" s="17" t="s">
        <v>11</v>
      </c>
      <c r="C55" s="11" t="s">
        <v>19</v>
      </c>
      <c r="D55" s="24" t="s">
        <v>6</v>
      </c>
      <c r="E55" s="12">
        <v>6.5</v>
      </c>
      <c r="F55" s="100"/>
      <c r="G55" s="127">
        <f t="shared" si="3"/>
        <v>0</v>
      </c>
    </row>
    <row r="56" spans="1:7" x14ac:dyDescent="0.3">
      <c r="A56" s="82">
        <f>A47</f>
        <v>0</v>
      </c>
      <c r="B56" s="35"/>
      <c r="C56" s="76" t="s">
        <v>182</v>
      </c>
      <c r="D56" s="75"/>
      <c r="E56" s="16"/>
      <c r="F56" s="99"/>
      <c r="G56" s="129"/>
    </row>
    <row r="57" spans="1:7" x14ac:dyDescent="0.3">
      <c r="A57" s="82"/>
      <c r="B57" s="17" t="s">
        <v>9</v>
      </c>
      <c r="C57" s="11" t="s">
        <v>17</v>
      </c>
      <c r="D57" s="24" t="s">
        <v>7</v>
      </c>
      <c r="E57" s="12">
        <v>3.7</v>
      </c>
      <c r="F57" s="100"/>
      <c r="G57" s="127">
        <f>E57*F57</f>
        <v>0</v>
      </c>
    </row>
    <row r="58" spans="1:7" x14ac:dyDescent="0.3">
      <c r="A58" s="82">
        <f>A49</f>
        <v>0</v>
      </c>
      <c r="B58" s="17" t="s">
        <v>10</v>
      </c>
      <c r="C58" s="11" t="s">
        <v>18</v>
      </c>
      <c r="D58" s="24" t="s">
        <v>7</v>
      </c>
      <c r="E58" s="12">
        <v>3.1</v>
      </c>
      <c r="F58" s="100"/>
      <c r="G58" s="127">
        <f t="shared" ref="G58:G59" si="4">E58*F58</f>
        <v>0</v>
      </c>
    </row>
    <row r="59" spans="1:7" x14ac:dyDescent="0.3">
      <c r="A59" s="82">
        <f>A51</f>
        <v>0</v>
      </c>
      <c r="B59" s="17" t="s">
        <v>11</v>
      </c>
      <c r="C59" s="11" t="s">
        <v>19</v>
      </c>
      <c r="D59" s="24" t="s">
        <v>7</v>
      </c>
      <c r="E59" s="12">
        <v>4.4000000000000004</v>
      </c>
      <c r="F59" s="100"/>
      <c r="G59" s="127">
        <f t="shared" si="4"/>
        <v>0</v>
      </c>
    </row>
    <row r="60" spans="1:7" x14ac:dyDescent="0.3">
      <c r="B60" s="18"/>
      <c r="C60" s="10"/>
      <c r="D60" s="38"/>
      <c r="E60" s="38"/>
    </row>
    <row r="61" spans="1:7" x14ac:dyDescent="0.3">
      <c r="A61" s="80" t="str">
        <f>A39</f>
        <v>4.</v>
      </c>
      <c r="B61" s="27">
        <f>B48+1</f>
        <v>3</v>
      </c>
      <c r="C61" s="8" t="s">
        <v>23</v>
      </c>
      <c r="D61" s="14"/>
      <c r="E61" s="14"/>
    </row>
    <row r="62" spans="1:7" ht="27" x14ac:dyDescent="0.3">
      <c r="B62" s="18"/>
      <c r="C62" s="10" t="s">
        <v>34</v>
      </c>
    </row>
    <row r="63" spans="1:7" x14ac:dyDescent="0.3">
      <c r="A63" s="77"/>
      <c r="B63" s="25"/>
      <c r="C63" s="11" t="s">
        <v>24</v>
      </c>
      <c r="D63" s="20"/>
      <c r="E63" s="13"/>
      <c r="F63" s="103"/>
    </row>
    <row r="64" spans="1:7" x14ac:dyDescent="0.3">
      <c r="A64" s="77"/>
      <c r="B64" s="17" t="s">
        <v>9</v>
      </c>
      <c r="C64" s="11" t="s">
        <v>17</v>
      </c>
      <c r="D64" s="24" t="s">
        <v>13</v>
      </c>
      <c r="E64" s="12">
        <v>120</v>
      </c>
      <c r="F64" s="100"/>
      <c r="G64" s="127">
        <f>E64*F64</f>
        <v>0</v>
      </c>
    </row>
    <row r="65" spans="1:7" x14ac:dyDescent="0.3">
      <c r="A65" s="77"/>
      <c r="B65" s="17" t="s">
        <v>10</v>
      </c>
      <c r="C65" s="11" t="s">
        <v>18</v>
      </c>
      <c r="D65" s="24" t="s">
        <v>13</v>
      </c>
      <c r="E65" s="12">
        <v>100</v>
      </c>
      <c r="F65" s="100"/>
      <c r="G65" s="127">
        <f t="shared" ref="G65:G66" si="5">E65*F65</f>
        <v>0</v>
      </c>
    </row>
    <row r="66" spans="1:7" x14ac:dyDescent="0.3">
      <c r="A66" s="77"/>
      <c r="B66" s="17" t="s">
        <v>11</v>
      </c>
      <c r="C66" s="11" t="s">
        <v>19</v>
      </c>
      <c r="D66" s="24" t="s">
        <v>13</v>
      </c>
      <c r="E66" s="12">
        <v>140</v>
      </c>
      <c r="F66" s="100"/>
      <c r="G66" s="127">
        <f t="shared" si="5"/>
        <v>0</v>
      </c>
    </row>
    <row r="67" spans="1:7" x14ac:dyDescent="0.3">
      <c r="B67" s="18"/>
      <c r="C67" s="10"/>
      <c r="D67" s="24"/>
      <c r="E67" s="12"/>
      <c r="F67" s="100"/>
    </row>
    <row r="68" spans="1:7" x14ac:dyDescent="0.3">
      <c r="A68" s="80" t="str">
        <f>A39</f>
        <v>4.</v>
      </c>
      <c r="B68" s="27">
        <f>B61+1</f>
        <v>4</v>
      </c>
      <c r="C68" s="8" t="s">
        <v>25</v>
      </c>
      <c r="D68" s="14"/>
      <c r="E68" s="14"/>
    </row>
    <row r="69" spans="1:7" ht="54" x14ac:dyDescent="0.3">
      <c r="B69" s="18"/>
      <c r="C69" s="10" t="s">
        <v>179</v>
      </c>
    </row>
    <row r="70" spans="1:7" x14ac:dyDescent="0.3">
      <c r="A70" s="77"/>
      <c r="B70" s="25"/>
      <c r="C70" s="11" t="s">
        <v>24</v>
      </c>
      <c r="D70" s="20"/>
      <c r="E70" s="13"/>
      <c r="F70" s="103"/>
    </row>
    <row r="71" spans="1:7" x14ac:dyDescent="0.3">
      <c r="A71" s="77"/>
      <c r="B71" s="17" t="s">
        <v>9</v>
      </c>
      <c r="C71" s="11" t="s">
        <v>17</v>
      </c>
      <c r="D71" s="24" t="s">
        <v>13</v>
      </c>
      <c r="E71" s="12">
        <v>100</v>
      </c>
      <c r="F71" s="100"/>
      <c r="G71" s="127">
        <f>E71*F71</f>
        <v>0</v>
      </c>
    </row>
    <row r="72" spans="1:7" x14ac:dyDescent="0.3">
      <c r="A72" s="77"/>
      <c r="B72" s="17" t="s">
        <v>10</v>
      </c>
      <c r="C72" s="11" t="s">
        <v>18</v>
      </c>
      <c r="D72" s="24" t="s">
        <v>13</v>
      </c>
      <c r="E72" s="12">
        <v>105</v>
      </c>
      <c r="F72" s="100"/>
      <c r="G72" s="127">
        <f t="shared" ref="G72:G73" si="6">E72*F72</f>
        <v>0</v>
      </c>
    </row>
    <row r="73" spans="1:7" x14ac:dyDescent="0.3">
      <c r="A73" s="77"/>
      <c r="B73" s="17" t="s">
        <v>11</v>
      </c>
      <c r="C73" s="11" t="s">
        <v>19</v>
      </c>
      <c r="D73" s="24" t="s">
        <v>13</v>
      </c>
      <c r="E73" s="12">
        <v>130</v>
      </c>
      <c r="F73" s="100"/>
      <c r="G73" s="127">
        <f t="shared" si="6"/>
        <v>0</v>
      </c>
    </row>
    <row r="74" spans="1:7" x14ac:dyDescent="0.3">
      <c r="A74" s="77"/>
      <c r="B74" s="17"/>
      <c r="C74" s="11"/>
      <c r="D74" s="24"/>
      <c r="E74" s="12"/>
      <c r="F74" s="100"/>
    </row>
    <row r="75" spans="1:7" ht="14.25" customHeight="1" x14ac:dyDescent="0.3">
      <c r="A75" s="80">
        <v>4</v>
      </c>
      <c r="B75" s="27">
        <f>B68+1</f>
        <v>5</v>
      </c>
      <c r="C75" s="8" t="s">
        <v>120</v>
      </c>
      <c r="D75" s="14"/>
      <c r="E75" s="14"/>
    </row>
    <row r="76" spans="1:7" ht="114.75" customHeight="1" x14ac:dyDescent="0.3">
      <c r="B76" s="18"/>
      <c r="C76" s="10" t="s">
        <v>178</v>
      </c>
    </row>
    <row r="77" spans="1:7" ht="40.5" x14ac:dyDescent="0.3">
      <c r="B77" s="18"/>
      <c r="C77" s="10" t="s">
        <v>121</v>
      </c>
    </row>
    <row r="78" spans="1:7" x14ac:dyDescent="0.3">
      <c r="A78" s="77"/>
      <c r="B78" s="25"/>
      <c r="C78" s="11" t="s">
        <v>106</v>
      </c>
      <c r="D78" s="24" t="s">
        <v>6</v>
      </c>
      <c r="E78" s="12">
        <v>20</v>
      </c>
      <c r="F78" s="100"/>
      <c r="G78" s="127">
        <f>E78*F78</f>
        <v>0</v>
      </c>
    </row>
    <row r="79" spans="1:7" x14ac:dyDescent="0.3">
      <c r="A79" s="77"/>
      <c r="B79" s="17"/>
      <c r="C79" s="11"/>
      <c r="D79" s="24"/>
      <c r="E79" s="12"/>
      <c r="F79" s="100"/>
    </row>
    <row r="80" spans="1:7" x14ac:dyDescent="0.3">
      <c r="A80" s="78" t="s">
        <v>132</v>
      </c>
      <c r="B80" s="61"/>
      <c r="C80" s="62" t="s">
        <v>115</v>
      </c>
      <c r="D80" s="63"/>
      <c r="E80" s="64"/>
      <c r="F80" s="102"/>
      <c r="G80" s="126">
        <f>SUM(G82:G93)</f>
        <v>0</v>
      </c>
    </row>
    <row r="81" spans="1:7" x14ac:dyDescent="0.3">
      <c r="B81" s="18"/>
      <c r="C81" s="10"/>
      <c r="D81" s="24"/>
      <c r="E81" s="12"/>
      <c r="F81" s="100"/>
    </row>
    <row r="82" spans="1:7" ht="13.5" customHeight="1" x14ac:dyDescent="0.3">
      <c r="A82" s="80" t="str">
        <f>A80</f>
        <v>5.</v>
      </c>
      <c r="B82" s="27">
        <v>1</v>
      </c>
      <c r="C82" s="8" t="s">
        <v>143</v>
      </c>
      <c r="D82" s="14"/>
      <c r="E82" s="14"/>
    </row>
    <row r="83" spans="1:7" ht="177.75" customHeight="1" x14ac:dyDescent="0.3">
      <c r="B83" s="18"/>
      <c r="C83" s="10" t="s">
        <v>160</v>
      </c>
    </row>
    <row r="84" spans="1:7" x14ac:dyDescent="0.3">
      <c r="A84" s="77"/>
      <c r="B84" s="25"/>
      <c r="C84" s="11" t="s">
        <v>127</v>
      </c>
      <c r="D84" s="24"/>
      <c r="E84" s="12"/>
      <c r="F84" s="99"/>
    </row>
    <row r="85" spans="1:7" x14ac:dyDescent="0.3">
      <c r="A85" s="77"/>
      <c r="B85" s="17" t="s">
        <v>9</v>
      </c>
      <c r="C85" s="11" t="s">
        <v>17</v>
      </c>
      <c r="D85" s="24" t="s">
        <v>13</v>
      </c>
      <c r="E85" s="12">
        <v>144</v>
      </c>
      <c r="F85" s="99"/>
      <c r="G85" s="127">
        <f>E85*F85</f>
        <v>0</v>
      </c>
    </row>
    <row r="86" spans="1:7" x14ac:dyDescent="0.3">
      <c r="A86" s="77"/>
      <c r="B86" s="17" t="s">
        <v>10</v>
      </c>
      <c r="C86" s="11" t="s">
        <v>18</v>
      </c>
      <c r="D86" s="24" t="s">
        <v>13</v>
      </c>
      <c r="E86" s="12">
        <v>165</v>
      </c>
      <c r="F86" s="99"/>
      <c r="G86" s="127">
        <f t="shared" ref="G86:G87" si="7">E86*F86</f>
        <v>0</v>
      </c>
    </row>
    <row r="87" spans="1:7" x14ac:dyDescent="0.3">
      <c r="A87" s="77"/>
      <c r="B87" s="17" t="s">
        <v>11</v>
      </c>
      <c r="C87" s="11" t="s">
        <v>19</v>
      </c>
      <c r="D87" s="24" t="s">
        <v>13</v>
      </c>
      <c r="E87" s="12">
        <v>200</v>
      </c>
      <c r="F87" s="99"/>
      <c r="G87" s="127">
        <f t="shared" si="7"/>
        <v>0</v>
      </c>
    </row>
    <row r="88" spans="1:7" x14ac:dyDescent="0.3">
      <c r="A88" s="77"/>
      <c r="B88" s="17"/>
      <c r="C88" s="11"/>
      <c r="D88" s="24"/>
      <c r="E88" s="12"/>
      <c r="F88" s="99"/>
    </row>
    <row r="89" spans="1:7" x14ac:dyDescent="0.3">
      <c r="A89" s="80" t="str">
        <f>A80</f>
        <v>5.</v>
      </c>
      <c r="B89" s="27">
        <v>2</v>
      </c>
      <c r="C89" s="8" t="s">
        <v>144</v>
      </c>
      <c r="D89" s="14"/>
      <c r="E89" s="14"/>
    </row>
    <row r="90" spans="1:7" ht="94.5" customHeight="1" x14ac:dyDescent="0.3">
      <c r="B90" s="18"/>
      <c r="C90" s="10" t="s">
        <v>148</v>
      </c>
    </row>
    <row r="91" spans="1:7" x14ac:dyDescent="0.3">
      <c r="A91" s="77"/>
      <c r="B91" s="25"/>
      <c r="C91" s="11" t="s">
        <v>127</v>
      </c>
      <c r="D91" s="24" t="s">
        <v>13</v>
      </c>
      <c r="E91" s="12">
        <v>170</v>
      </c>
      <c r="F91" s="99"/>
      <c r="G91" s="127">
        <f>E91*F91</f>
        <v>0</v>
      </c>
    </row>
    <row r="92" spans="1:7" x14ac:dyDescent="0.3">
      <c r="A92" s="77"/>
      <c r="B92" s="25"/>
      <c r="C92" s="11"/>
      <c r="D92" s="24"/>
      <c r="E92" s="12"/>
      <c r="F92" s="99"/>
    </row>
    <row r="93" spans="1:7" x14ac:dyDescent="0.3">
      <c r="A93" s="77"/>
      <c r="B93" s="17"/>
      <c r="C93" s="11"/>
      <c r="D93" s="14"/>
      <c r="E93" s="14"/>
      <c r="F93" s="109"/>
      <c r="G93" s="133"/>
    </row>
    <row r="94" spans="1:7" x14ac:dyDescent="0.3">
      <c r="A94" s="78" t="s">
        <v>133</v>
      </c>
      <c r="B94" s="61"/>
      <c r="C94" s="62" t="s">
        <v>114</v>
      </c>
      <c r="D94" s="63"/>
      <c r="E94" s="64"/>
      <c r="F94" s="102"/>
      <c r="G94" s="126">
        <f>SUM(G96:G103)</f>
        <v>0</v>
      </c>
    </row>
    <row r="95" spans="1:7" x14ac:dyDescent="0.3">
      <c r="B95" s="18"/>
      <c r="C95" s="10"/>
      <c r="D95" s="24"/>
      <c r="E95" s="12"/>
      <c r="F95" s="100"/>
    </row>
    <row r="96" spans="1:7" x14ac:dyDescent="0.3">
      <c r="A96" s="80" t="s">
        <v>145</v>
      </c>
      <c r="B96" s="27">
        <f>B82</f>
        <v>1</v>
      </c>
      <c r="C96" s="8" t="s">
        <v>16</v>
      </c>
      <c r="D96" s="14"/>
      <c r="E96" s="14"/>
    </row>
    <row r="97" spans="1:7" ht="67.5" x14ac:dyDescent="0.3">
      <c r="B97" s="18"/>
      <c r="C97" s="10" t="s">
        <v>109</v>
      </c>
    </row>
    <row r="98" spans="1:7" x14ac:dyDescent="0.3">
      <c r="A98" s="77"/>
      <c r="B98" s="25"/>
      <c r="C98" s="11" t="s">
        <v>12</v>
      </c>
      <c r="D98" s="20"/>
      <c r="E98" s="13"/>
      <c r="F98" s="103"/>
    </row>
    <row r="99" spans="1:7" x14ac:dyDescent="0.3">
      <c r="A99" s="77"/>
      <c r="B99" s="17" t="s">
        <v>9</v>
      </c>
      <c r="C99" s="11" t="s">
        <v>17</v>
      </c>
      <c r="D99" s="24" t="s">
        <v>6</v>
      </c>
      <c r="E99" s="12">
        <v>12</v>
      </c>
      <c r="F99" s="99"/>
      <c r="G99" s="127">
        <f>E99*F99</f>
        <v>0</v>
      </c>
    </row>
    <row r="100" spans="1:7" x14ac:dyDescent="0.3">
      <c r="A100" s="77"/>
      <c r="B100" s="17" t="s">
        <v>10</v>
      </c>
      <c r="C100" s="11" t="s">
        <v>18</v>
      </c>
      <c r="D100" s="24" t="s">
        <v>6</v>
      </c>
      <c r="E100" s="12">
        <v>11</v>
      </c>
      <c r="F100" s="99"/>
      <c r="G100" s="127">
        <f t="shared" ref="G100:G102" si="8">E100*F100</f>
        <v>0</v>
      </c>
    </row>
    <row r="101" spans="1:7" x14ac:dyDescent="0.3">
      <c r="A101" s="77"/>
      <c r="B101" s="17" t="s">
        <v>11</v>
      </c>
      <c r="C101" s="11" t="s">
        <v>19</v>
      </c>
      <c r="D101" s="24" t="s">
        <v>6</v>
      </c>
      <c r="E101" s="12">
        <v>15</v>
      </c>
      <c r="F101" s="99"/>
      <c r="G101" s="127">
        <f t="shared" si="8"/>
        <v>0</v>
      </c>
    </row>
    <row r="102" spans="1:7" ht="14.25" customHeight="1" x14ac:dyDescent="0.3">
      <c r="A102" s="77"/>
      <c r="B102" s="17" t="s">
        <v>14</v>
      </c>
      <c r="C102" s="11" t="s">
        <v>122</v>
      </c>
      <c r="D102" s="24" t="s">
        <v>6</v>
      </c>
      <c r="E102" s="12">
        <v>3.5</v>
      </c>
      <c r="F102" s="99"/>
      <c r="G102" s="127">
        <f t="shared" si="8"/>
        <v>0</v>
      </c>
    </row>
    <row r="103" spans="1:7" x14ac:dyDescent="0.3">
      <c r="A103" s="77"/>
      <c r="B103" s="17"/>
      <c r="C103" s="11"/>
      <c r="D103" s="24"/>
      <c r="E103" s="12"/>
      <c r="F103" s="99"/>
    </row>
    <row r="104" spans="1:7" x14ac:dyDescent="0.3">
      <c r="A104" s="77"/>
      <c r="B104" s="17"/>
      <c r="C104" s="11"/>
      <c r="D104" s="24"/>
      <c r="E104" s="12"/>
      <c r="F104" s="99"/>
    </row>
    <row r="105" spans="1:7" x14ac:dyDescent="0.3">
      <c r="A105" s="78" t="s">
        <v>134</v>
      </c>
      <c r="B105" s="61"/>
      <c r="C105" s="62" t="s">
        <v>116</v>
      </c>
      <c r="D105" s="63"/>
      <c r="E105" s="64"/>
      <c r="F105" s="102"/>
      <c r="G105" s="126">
        <f>SUM(G107:G113)</f>
        <v>0</v>
      </c>
    </row>
    <row r="106" spans="1:7" x14ac:dyDescent="0.3">
      <c r="A106" s="77"/>
      <c r="B106" s="17"/>
      <c r="C106" s="11"/>
      <c r="D106" s="24"/>
      <c r="E106" s="12"/>
      <c r="F106" s="99"/>
    </row>
    <row r="107" spans="1:7" x14ac:dyDescent="0.3">
      <c r="A107" s="80" t="str">
        <f>A105</f>
        <v>7.</v>
      </c>
      <c r="B107" s="27">
        <f>1</f>
        <v>1</v>
      </c>
      <c r="C107" s="8" t="s">
        <v>32</v>
      </c>
      <c r="D107" s="14"/>
      <c r="E107" s="14"/>
    </row>
    <row r="108" spans="1:7" ht="27" x14ac:dyDescent="0.3">
      <c r="B108" s="18"/>
      <c r="C108" s="10" t="s">
        <v>33</v>
      </c>
    </row>
    <row r="109" spans="1:7" ht="41.25" customHeight="1" x14ac:dyDescent="0.3">
      <c r="B109" s="18"/>
      <c r="C109" s="10" t="s">
        <v>108</v>
      </c>
    </row>
    <row r="110" spans="1:7" ht="40.5" x14ac:dyDescent="0.3">
      <c r="B110" s="18"/>
      <c r="C110" s="10" t="s">
        <v>107</v>
      </c>
    </row>
    <row r="111" spans="1:7" x14ac:dyDescent="0.3">
      <c r="A111" s="77"/>
      <c r="B111" s="25"/>
      <c r="C111" s="11" t="s">
        <v>106</v>
      </c>
      <c r="D111" s="24" t="s">
        <v>6</v>
      </c>
      <c r="E111" s="12">
        <v>25</v>
      </c>
      <c r="F111" s="109"/>
      <c r="G111" s="133">
        <f>E111*F111</f>
        <v>0</v>
      </c>
    </row>
    <row r="112" spans="1:7" x14ac:dyDescent="0.3">
      <c r="A112" s="77"/>
      <c r="B112" s="17"/>
      <c r="C112" s="11"/>
      <c r="D112" s="24"/>
      <c r="E112" s="12"/>
      <c r="F112" s="99"/>
    </row>
    <row r="113" spans="1:7" x14ac:dyDescent="0.3">
      <c r="A113" s="77"/>
      <c r="B113" s="17"/>
      <c r="C113" s="11"/>
      <c r="D113" s="24"/>
      <c r="E113" s="12"/>
      <c r="F113" s="99"/>
    </row>
    <row r="114" spans="1:7" x14ac:dyDescent="0.3">
      <c r="A114" s="78" t="s">
        <v>135</v>
      </c>
      <c r="B114" s="61"/>
      <c r="C114" s="62" t="s">
        <v>149</v>
      </c>
      <c r="D114" s="63"/>
      <c r="E114" s="64"/>
      <c r="F114" s="102"/>
      <c r="G114" s="126">
        <f>SUM(G115:G139)</f>
        <v>0</v>
      </c>
    </row>
    <row r="115" spans="1:7" x14ac:dyDescent="0.3">
      <c r="A115" s="77"/>
      <c r="B115" s="17"/>
      <c r="C115" s="11"/>
      <c r="D115" s="24"/>
      <c r="E115" s="12"/>
      <c r="F115" s="99"/>
    </row>
    <row r="116" spans="1:7" x14ac:dyDescent="0.3">
      <c r="A116" s="80" t="str">
        <f>A114</f>
        <v>8.</v>
      </c>
      <c r="B116" s="27">
        <f>1</f>
        <v>1</v>
      </c>
      <c r="C116" s="8" t="s">
        <v>150</v>
      </c>
      <c r="D116" s="14"/>
      <c r="E116" s="14"/>
    </row>
    <row r="117" spans="1:7" ht="28.5" customHeight="1" x14ac:dyDescent="0.3">
      <c r="B117" s="18"/>
      <c r="C117" s="10" t="s">
        <v>152</v>
      </c>
    </row>
    <row r="118" spans="1:7" ht="150" customHeight="1" x14ac:dyDescent="0.3">
      <c r="B118" s="18"/>
      <c r="C118" s="10" t="s">
        <v>176</v>
      </c>
    </row>
    <row r="119" spans="1:7" ht="219.75" customHeight="1" x14ac:dyDescent="0.3">
      <c r="B119" s="18"/>
      <c r="C119" s="10" t="s">
        <v>155</v>
      </c>
    </row>
    <row r="120" spans="1:7" ht="129.75" customHeight="1" x14ac:dyDescent="0.3">
      <c r="B120" s="18"/>
      <c r="C120" s="10" t="s">
        <v>161</v>
      </c>
    </row>
    <row r="121" spans="1:7" ht="80.25" customHeight="1" x14ac:dyDescent="0.3">
      <c r="B121" s="18"/>
      <c r="C121" s="10" t="s">
        <v>154</v>
      </c>
    </row>
    <row r="122" spans="1:7" x14ac:dyDescent="0.3">
      <c r="A122" s="77"/>
      <c r="B122" s="25"/>
      <c r="C122" s="11" t="s">
        <v>106</v>
      </c>
      <c r="D122" s="24"/>
      <c r="E122" s="12"/>
      <c r="F122" s="99"/>
      <c r="G122" s="127">
        <f>E122*F122</f>
        <v>0</v>
      </c>
    </row>
    <row r="123" spans="1:7" x14ac:dyDescent="0.3">
      <c r="A123" s="77"/>
      <c r="B123" s="17" t="s">
        <v>9</v>
      </c>
      <c r="C123" s="11" t="s">
        <v>17</v>
      </c>
      <c r="D123" s="24" t="s">
        <v>6</v>
      </c>
      <c r="E123" s="12">
        <v>19</v>
      </c>
      <c r="F123" s="99"/>
      <c r="G123" s="127">
        <f>E123*F123</f>
        <v>0</v>
      </c>
    </row>
    <row r="124" spans="1:7" x14ac:dyDescent="0.3">
      <c r="A124" s="77"/>
      <c r="B124" s="17" t="s">
        <v>10</v>
      </c>
      <c r="C124" s="11" t="s">
        <v>18</v>
      </c>
      <c r="D124" s="24" t="s">
        <v>6</v>
      </c>
      <c r="E124" s="12">
        <v>26</v>
      </c>
      <c r="F124" s="99"/>
      <c r="G124" s="127">
        <f t="shared" ref="G124:G126" si="9">E124*F124</f>
        <v>0</v>
      </c>
    </row>
    <row r="125" spans="1:7" x14ac:dyDescent="0.3">
      <c r="A125" s="77"/>
      <c r="B125" s="17" t="s">
        <v>11</v>
      </c>
      <c r="C125" s="11" t="s">
        <v>19</v>
      </c>
      <c r="D125" s="24" t="s">
        <v>6</v>
      </c>
      <c r="E125" s="12">
        <v>32</v>
      </c>
      <c r="F125" s="99"/>
      <c r="G125" s="127">
        <f t="shared" si="9"/>
        <v>0</v>
      </c>
    </row>
    <row r="126" spans="1:7" x14ac:dyDescent="0.3">
      <c r="A126" s="77"/>
      <c r="B126" s="17" t="s">
        <v>14</v>
      </c>
      <c r="C126" s="11" t="s">
        <v>122</v>
      </c>
      <c r="D126" s="24" t="s">
        <v>6</v>
      </c>
      <c r="E126" s="12">
        <v>6.5</v>
      </c>
      <c r="F126" s="99"/>
      <c r="G126" s="127">
        <f t="shared" si="9"/>
        <v>0</v>
      </c>
    </row>
    <row r="127" spans="1:7" x14ac:dyDescent="0.3">
      <c r="A127" s="77"/>
      <c r="B127" s="17"/>
      <c r="C127" s="11"/>
      <c r="D127" s="24"/>
      <c r="E127" s="12"/>
      <c r="F127" s="99"/>
    </row>
    <row r="128" spans="1:7" x14ac:dyDescent="0.3">
      <c r="A128" s="80">
        <v>8</v>
      </c>
      <c r="B128" s="27">
        <f>B116+1</f>
        <v>2</v>
      </c>
      <c r="C128" s="8" t="s">
        <v>151</v>
      </c>
      <c r="D128" s="14"/>
      <c r="E128" s="14"/>
    </row>
    <row r="129" spans="1:7" ht="177" customHeight="1" x14ac:dyDescent="0.3">
      <c r="B129" s="18"/>
      <c r="C129" s="10" t="s">
        <v>177</v>
      </c>
    </row>
    <row r="130" spans="1:7" ht="217.5" customHeight="1" x14ac:dyDescent="0.3">
      <c r="B130" s="18"/>
      <c r="C130" s="10" t="s">
        <v>153</v>
      </c>
    </row>
    <row r="131" spans="1:7" ht="129.75" customHeight="1" x14ac:dyDescent="0.3">
      <c r="B131" s="18"/>
      <c r="C131" s="118" t="s">
        <v>161</v>
      </c>
    </row>
    <row r="132" spans="1:7" ht="47.25" customHeight="1" x14ac:dyDescent="0.3">
      <c r="B132" s="18"/>
      <c r="C132" s="118" t="s">
        <v>147</v>
      </c>
    </row>
    <row r="133" spans="1:7" x14ac:dyDescent="0.3">
      <c r="A133" s="77"/>
      <c r="B133" s="25"/>
      <c r="C133" s="11" t="s">
        <v>106</v>
      </c>
      <c r="D133" s="24" t="s">
        <v>6</v>
      </c>
      <c r="E133" s="12">
        <v>4</v>
      </c>
      <c r="F133" s="99"/>
      <c r="G133" s="127">
        <f>E133*F133</f>
        <v>0</v>
      </c>
    </row>
    <row r="134" spans="1:7" x14ac:dyDescent="0.3">
      <c r="A134" s="77"/>
      <c r="B134" s="17"/>
      <c r="C134" s="11"/>
      <c r="D134" s="24"/>
      <c r="E134" s="12"/>
      <c r="F134" s="99"/>
    </row>
    <row r="135" spans="1:7" x14ac:dyDescent="0.3">
      <c r="A135" s="80">
        <v>8</v>
      </c>
      <c r="B135" s="27">
        <f>B128+1</f>
        <v>3</v>
      </c>
      <c r="C135" s="8" t="s">
        <v>126</v>
      </c>
      <c r="D135" s="14"/>
      <c r="E135" s="14"/>
    </row>
    <row r="136" spans="1:7" ht="81.75" customHeight="1" x14ac:dyDescent="0.3">
      <c r="C136" s="10" t="s">
        <v>162</v>
      </c>
    </row>
    <row r="137" spans="1:7" x14ac:dyDescent="0.3">
      <c r="A137" s="77"/>
      <c r="B137" s="17"/>
      <c r="C137" s="11" t="s">
        <v>125</v>
      </c>
      <c r="D137" s="24" t="s">
        <v>27</v>
      </c>
      <c r="E137" s="12">
        <v>1</v>
      </c>
      <c r="G137" s="127">
        <f>E137*F137</f>
        <v>0</v>
      </c>
    </row>
    <row r="138" spans="1:7" x14ac:dyDescent="0.3">
      <c r="A138" s="77"/>
      <c r="B138" s="17"/>
      <c r="C138" s="11"/>
      <c r="D138" s="24"/>
      <c r="E138" s="12"/>
    </row>
    <row r="139" spans="1:7" x14ac:dyDescent="0.3">
      <c r="C139" s="10"/>
      <c r="F139" s="99"/>
    </row>
    <row r="140" spans="1:7" ht="16.5" customHeight="1" x14ac:dyDescent="0.3">
      <c r="A140" s="78" t="s">
        <v>136</v>
      </c>
      <c r="B140" s="61"/>
      <c r="C140" s="62" t="s">
        <v>117</v>
      </c>
      <c r="D140" s="63"/>
      <c r="E140" s="64"/>
      <c r="F140" s="102"/>
      <c r="G140" s="126">
        <f>SUM(G142:G146)</f>
        <v>0</v>
      </c>
    </row>
    <row r="141" spans="1:7" x14ac:dyDescent="0.3">
      <c r="A141" s="83"/>
      <c r="B141" s="66"/>
      <c r="C141" s="67"/>
      <c r="D141" s="68"/>
      <c r="E141" s="69"/>
      <c r="F141" s="110"/>
      <c r="G141" s="134"/>
    </row>
    <row r="142" spans="1:7" x14ac:dyDescent="0.3">
      <c r="A142" s="80" t="str">
        <f>A140</f>
        <v>9.</v>
      </c>
      <c r="B142" s="27">
        <f>B104+1</f>
        <v>1</v>
      </c>
      <c r="C142" s="8" t="s">
        <v>123</v>
      </c>
      <c r="D142" s="14"/>
      <c r="E142" s="14"/>
    </row>
    <row r="143" spans="1:7" ht="135.75" customHeight="1" x14ac:dyDescent="0.3">
      <c r="B143" s="18"/>
      <c r="C143" s="10" t="s">
        <v>146</v>
      </c>
    </row>
    <row r="144" spans="1:7" x14ac:dyDescent="0.3">
      <c r="A144" s="77"/>
      <c r="B144" s="25"/>
      <c r="C144" s="11" t="s">
        <v>124</v>
      </c>
      <c r="D144" s="24" t="s">
        <v>28</v>
      </c>
      <c r="E144" s="12">
        <v>1</v>
      </c>
      <c r="F144" s="99"/>
      <c r="G144" s="127">
        <f>E144*F144</f>
        <v>0</v>
      </c>
    </row>
    <row r="145" spans="1:7" ht="9.75" customHeight="1" x14ac:dyDescent="0.3">
      <c r="A145" s="77"/>
      <c r="B145" s="25"/>
      <c r="C145" s="11"/>
      <c r="D145" s="24"/>
      <c r="E145" s="12"/>
      <c r="F145" s="99"/>
    </row>
    <row r="146" spans="1:7" x14ac:dyDescent="0.3">
      <c r="B146" s="18"/>
      <c r="C146" s="10"/>
      <c r="D146" s="24"/>
      <c r="E146" s="12"/>
      <c r="F146" s="100"/>
    </row>
    <row r="147" spans="1:7" x14ac:dyDescent="0.3">
      <c r="A147" s="78" t="s">
        <v>137</v>
      </c>
      <c r="B147" s="61"/>
      <c r="C147" s="62" t="s">
        <v>118</v>
      </c>
      <c r="D147" s="63"/>
      <c r="E147" s="64"/>
      <c r="F147" s="102"/>
      <c r="G147" s="126">
        <f>SUM(G148:G153)</f>
        <v>0</v>
      </c>
    </row>
    <row r="148" spans="1:7" x14ac:dyDescent="0.3">
      <c r="A148" s="77"/>
      <c r="B148" s="17"/>
      <c r="C148" s="11"/>
      <c r="D148" s="24"/>
      <c r="E148" s="12"/>
      <c r="F148" s="99"/>
    </row>
    <row r="149" spans="1:7" x14ac:dyDescent="0.3">
      <c r="A149" s="80" t="str">
        <f>A147</f>
        <v>10.</v>
      </c>
      <c r="B149" s="27">
        <f>1</f>
        <v>1</v>
      </c>
      <c r="C149" s="8" t="s">
        <v>156</v>
      </c>
      <c r="D149" s="14"/>
      <c r="E149" s="14"/>
    </row>
    <row r="150" spans="1:7" ht="146.25" customHeight="1" x14ac:dyDescent="0.3">
      <c r="B150" s="18"/>
      <c r="C150" s="10" t="s">
        <v>157</v>
      </c>
    </row>
    <row r="151" spans="1:7" ht="173.25" customHeight="1" x14ac:dyDescent="0.3">
      <c r="B151" s="18"/>
      <c r="C151" s="10" t="s">
        <v>159</v>
      </c>
    </row>
    <row r="152" spans="1:7" ht="68.25" customHeight="1" x14ac:dyDescent="0.3">
      <c r="B152" s="18"/>
      <c r="C152" s="10" t="s">
        <v>158</v>
      </c>
    </row>
    <row r="153" spans="1:7" x14ac:dyDescent="0.3">
      <c r="A153" s="77"/>
      <c r="B153" s="25"/>
      <c r="C153" s="11" t="s">
        <v>106</v>
      </c>
      <c r="D153" s="24" t="s">
        <v>6</v>
      </c>
      <c r="E153" s="12">
        <v>90</v>
      </c>
      <c r="F153" s="99"/>
      <c r="G153" s="127">
        <f>E153*F153</f>
        <v>0</v>
      </c>
    </row>
    <row r="176" spans="3:3" x14ac:dyDescent="0.3">
      <c r="C176" s="115" t="s">
        <v>29</v>
      </c>
    </row>
    <row r="178" spans="1:7" x14ac:dyDescent="0.3">
      <c r="A178" s="79" t="s">
        <v>2</v>
      </c>
      <c r="C178" s="14" t="s">
        <v>110</v>
      </c>
      <c r="G178" s="127">
        <f>G11</f>
        <v>0</v>
      </c>
    </row>
    <row r="180" spans="1:7" x14ac:dyDescent="0.3">
      <c r="A180" s="79" t="s">
        <v>129</v>
      </c>
      <c r="C180" s="14" t="s">
        <v>111</v>
      </c>
      <c r="G180" s="127">
        <f>G18+G22</f>
        <v>0</v>
      </c>
    </row>
    <row r="182" spans="1:7" x14ac:dyDescent="0.3">
      <c r="A182" s="79" t="s">
        <v>130</v>
      </c>
      <c r="C182" s="14" t="s">
        <v>112</v>
      </c>
      <c r="G182" s="127">
        <f>G28+G29+G30+G35+G36</f>
        <v>0</v>
      </c>
    </row>
    <row r="184" spans="1:7" x14ac:dyDescent="0.3">
      <c r="A184" s="79" t="s">
        <v>131</v>
      </c>
      <c r="C184" s="14" t="s">
        <v>113</v>
      </c>
      <c r="G184" s="127">
        <f>G44+G45+G46+G53+G54+G55+G57+G58+G59+G64+G65+G66+G71+G72+G73+G78</f>
        <v>0</v>
      </c>
    </row>
    <row r="186" spans="1:7" x14ac:dyDescent="0.3">
      <c r="A186" s="79" t="s">
        <v>132</v>
      </c>
      <c r="C186" s="14" t="s">
        <v>115</v>
      </c>
      <c r="G186" s="127">
        <f>G85+G86+G87+G91</f>
        <v>0</v>
      </c>
    </row>
    <row r="188" spans="1:7" x14ac:dyDescent="0.3">
      <c r="A188" s="79" t="s">
        <v>133</v>
      </c>
      <c r="C188" s="14" t="s">
        <v>114</v>
      </c>
      <c r="G188" s="127">
        <f>G99+G100+G102+G101</f>
        <v>0</v>
      </c>
    </row>
    <row r="190" spans="1:7" x14ac:dyDescent="0.3">
      <c r="A190" s="79" t="s">
        <v>134</v>
      </c>
      <c r="C190" s="14" t="s">
        <v>116</v>
      </c>
      <c r="G190" s="127">
        <f>G111</f>
        <v>0</v>
      </c>
    </row>
    <row r="192" spans="1:7" x14ac:dyDescent="0.3">
      <c r="A192" s="79" t="s">
        <v>135</v>
      </c>
      <c r="C192" s="14" t="s">
        <v>149</v>
      </c>
      <c r="G192" s="127">
        <f>G123+G124+G126+G133+G137</f>
        <v>0</v>
      </c>
    </row>
    <row r="194" spans="1:7" x14ac:dyDescent="0.3">
      <c r="A194" s="79" t="s">
        <v>136</v>
      </c>
      <c r="C194" s="14" t="s">
        <v>117</v>
      </c>
      <c r="G194" s="127">
        <f>G144</f>
        <v>0</v>
      </c>
    </row>
    <row r="196" spans="1:7" x14ac:dyDescent="0.3">
      <c r="A196" s="79" t="s">
        <v>137</v>
      </c>
      <c r="C196" s="14" t="s">
        <v>118</v>
      </c>
      <c r="G196" s="127">
        <f>G153</f>
        <v>0</v>
      </c>
    </row>
    <row r="198" spans="1:7" ht="14.25" thickBot="1" x14ac:dyDescent="0.35">
      <c r="A198" s="119"/>
      <c r="B198" s="120"/>
      <c r="C198" s="121" t="s">
        <v>171</v>
      </c>
      <c r="D198" s="122"/>
      <c r="E198" s="123"/>
      <c r="F198" s="124"/>
      <c r="G198" s="135">
        <f>G178+G180+G182+G184+G186+G188+G190+G192+G196+G194</f>
        <v>0</v>
      </c>
    </row>
    <row r="200" spans="1:7" ht="14.25" thickBot="1" x14ac:dyDescent="0.35">
      <c r="A200" s="119"/>
      <c r="B200" s="120"/>
      <c r="C200" s="121" t="s">
        <v>30</v>
      </c>
      <c r="D200" s="122"/>
      <c r="E200" s="123"/>
      <c r="F200" s="124"/>
      <c r="G200" s="135">
        <f>0.25*G198</f>
        <v>0</v>
      </c>
    </row>
    <row r="202" spans="1:7" ht="14.25" thickBot="1" x14ac:dyDescent="0.35">
      <c r="A202" s="119"/>
      <c r="B202" s="120"/>
      <c r="C202" s="121" t="s">
        <v>172</v>
      </c>
      <c r="D202" s="122"/>
      <c r="E202" s="123"/>
      <c r="F202" s="124"/>
      <c r="G202" s="135">
        <f>G200+G198</f>
        <v>0</v>
      </c>
    </row>
  </sheetData>
  <sheetProtection password="DFD7" sheet="1" objects="1" scenarios="1"/>
  <pageMargins left="0.78740157480314965" right="0.59055118110236227" top="0.74803149606299213" bottom="0.74803149606299213" header="0.31496062992125984" footer="0.31496062992125984"/>
  <pageSetup paperSize="9" orientation="portrait" horizontalDpi="1200" verticalDpi="1200" r:id="rId1"/>
  <headerFooter>
    <oddHeader>&amp;C&amp;"Century Gothic,Regular"&amp;7Troškovnik radova  rekonstrukcije dijela akvarijskih bazena / Akvarij u Dubrovniku  / č.zgr. 2642/2, 2642/5 tj. k.č. 4642, sve k.o. Dubrovnik
naručitelj: Sveučilište u Dubrovniku / TD 06-2020 / lipanj 2020.</oddHeader>
    <oddFooter>&amp;C&amp;"Century Gothic,Regular"&amp;7STUDIO PRESJEK d.o.o. za arhitektonsko projektiranje, Žrtava s Dakse 36, 20000 Dubrovnik
&amp;P</oddFooter>
  </headerFooter>
  <rowBreaks count="5" manualBreakCount="5">
    <brk id="22" max="6" man="1"/>
    <brk id="55" max="6" man="1"/>
    <brk id="78" max="6" man="1"/>
    <brk id="103" max="6" man="1"/>
    <brk id="1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opci uvjeti</vt:lpstr>
      <vt:lpstr>gradjevinski</vt:lpstr>
      <vt:lpstr>gradjevinski!Print_Area</vt:lpstr>
      <vt:lpstr>gradjevinski!Print_Titles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Marija</cp:lastModifiedBy>
  <cp:lastPrinted>2020-09-15T11:42:50Z</cp:lastPrinted>
  <dcterms:created xsi:type="dcterms:W3CDTF">2017-10-02T08:06:05Z</dcterms:created>
  <dcterms:modified xsi:type="dcterms:W3CDTF">2020-11-06T13:14:48Z</dcterms:modified>
</cp:coreProperties>
</file>